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heckCompatibility="1"/>
  <mc:AlternateContent xmlns:mc="http://schemas.openxmlformats.org/markup-compatibility/2006">
    <mc:Choice Requires="x15">
      <x15ac:absPath xmlns:x15ac="http://schemas.microsoft.com/office/spreadsheetml/2010/11/ac" url="U:\jonas.martynski\"/>
    </mc:Choice>
  </mc:AlternateContent>
  <xr:revisionPtr revIDLastSave="0" documentId="8_{9A64CE46-05E7-4120-9B1B-799D9915F31A}" xr6:coauthVersionLast="47" xr6:coauthVersionMax="47" xr10:uidLastSave="{00000000-0000-0000-0000-000000000000}"/>
  <bookViews>
    <workbookView xWindow="-28920" yWindow="-120" windowWidth="29040" windowHeight="15990" activeTab="2" xr2:uid="{00000000-000D-0000-FFFF-FFFF00000000}"/>
  </bookViews>
  <sheets>
    <sheet name="Importvorlage" sheetId="1" r:id="rId1"/>
    <sheet name="Zuordnung" sheetId="3" r:id="rId2"/>
    <sheet name="Felderklärungen" sheetId="4" r:id="rId3"/>
  </sheets>
  <definedNames>
    <definedName name="_20120815_id_groesser_8740_8884_1" localSheetId="0">Importvorlage!#REF!</definedName>
    <definedName name="_xlnm._FilterDatabase" localSheetId="0" hidden="1">Importvorlage!$A$1:$AF$27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" i="1" l="1"/>
  <c r="Z27" i="1" l="1"/>
  <c r="V27" i="1"/>
  <c r="J27" i="1"/>
  <c r="I27" i="1"/>
  <c r="F27" i="1"/>
  <c r="A27" i="1"/>
  <c r="D27" i="1" s="1"/>
  <c r="Z26" i="1"/>
  <c r="V26" i="1"/>
  <c r="J26" i="1"/>
  <c r="I26" i="1"/>
  <c r="F26" i="1"/>
  <c r="A26" i="1"/>
  <c r="D26" i="1" s="1"/>
  <c r="Z25" i="1"/>
  <c r="V25" i="1"/>
  <c r="J25" i="1"/>
  <c r="I25" i="1"/>
  <c r="F25" i="1"/>
  <c r="A25" i="1"/>
  <c r="D25" i="1" s="1"/>
  <c r="AA24" i="1"/>
  <c r="AA25" i="1" s="1"/>
  <c r="Z24" i="1"/>
  <c r="V24" i="1"/>
  <c r="J24" i="1"/>
  <c r="I24" i="1"/>
  <c r="F24" i="1"/>
  <c r="A24" i="1"/>
  <c r="D24" i="1" s="1"/>
  <c r="AC23" i="1"/>
  <c r="AB23" i="1"/>
  <c r="AB24" i="1" s="1"/>
  <c r="AB25" i="1" s="1"/>
  <c r="AB26" i="1" s="1"/>
  <c r="AB27" i="1" s="1"/>
  <c r="Z23" i="1"/>
  <c r="V23" i="1"/>
  <c r="M23" i="1"/>
  <c r="M24" i="1" s="1"/>
  <c r="J23" i="1"/>
  <c r="I23" i="1"/>
  <c r="F23" i="1"/>
  <c r="A23" i="1"/>
  <c r="D23" i="1" s="1"/>
  <c r="Z22" i="1"/>
  <c r="V22" i="1"/>
  <c r="J22" i="1"/>
  <c r="I22" i="1"/>
  <c r="F22" i="1"/>
  <c r="A22" i="1"/>
  <c r="D22" i="1" s="1"/>
  <c r="Z21" i="1"/>
  <c r="V21" i="1"/>
  <c r="J21" i="1"/>
  <c r="I21" i="1"/>
  <c r="F21" i="1"/>
  <c r="A21" i="1"/>
  <c r="D21" i="1" s="1"/>
  <c r="Z20" i="1"/>
  <c r="V20" i="1"/>
  <c r="J20" i="1"/>
  <c r="I20" i="1"/>
  <c r="F20" i="1"/>
  <c r="A20" i="1"/>
  <c r="D20" i="1" s="1"/>
  <c r="AA19" i="1"/>
  <c r="AA20" i="1" s="1"/>
  <c r="Z19" i="1"/>
  <c r="V19" i="1"/>
  <c r="J19" i="1"/>
  <c r="I19" i="1"/>
  <c r="F19" i="1"/>
  <c r="A19" i="1"/>
  <c r="D19" i="1" s="1"/>
  <c r="AC18" i="1"/>
  <c r="AB18" i="1"/>
  <c r="AB19" i="1" s="1"/>
  <c r="AB20" i="1" s="1"/>
  <c r="AB21" i="1" s="1"/>
  <c r="AB22" i="1" s="1"/>
  <c r="Z18" i="1"/>
  <c r="V18" i="1"/>
  <c r="M18" i="1"/>
  <c r="M19" i="1" s="1"/>
  <c r="J18" i="1"/>
  <c r="I18" i="1"/>
  <c r="F18" i="1"/>
  <c r="A18" i="1"/>
  <c r="D18" i="1" s="1"/>
  <c r="Z17" i="1"/>
  <c r="V17" i="1"/>
  <c r="J17" i="1"/>
  <c r="I17" i="1"/>
  <c r="F17" i="1"/>
  <c r="A17" i="1"/>
  <c r="D17" i="1" s="1"/>
  <c r="Z16" i="1"/>
  <c r="V16" i="1"/>
  <c r="J16" i="1"/>
  <c r="I16" i="1"/>
  <c r="F16" i="1"/>
  <c r="A16" i="1"/>
  <c r="D16" i="1" s="1"/>
  <c r="Z15" i="1"/>
  <c r="V15" i="1"/>
  <c r="J15" i="1"/>
  <c r="I15" i="1"/>
  <c r="F15" i="1"/>
  <c r="A15" i="1"/>
  <c r="D15" i="1" s="1"/>
  <c r="AA14" i="1"/>
  <c r="AA15" i="1" s="1"/>
  <c r="Z14" i="1"/>
  <c r="V14" i="1"/>
  <c r="J14" i="1"/>
  <c r="I14" i="1"/>
  <c r="F14" i="1"/>
  <c r="A14" i="1"/>
  <c r="D14" i="1" s="1"/>
  <c r="AC13" i="1"/>
  <c r="AB13" i="1"/>
  <c r="AB14" i="1" s="1"/>
  <c r="AB15" i="1" s="1"/>
  <c r="AB16" i="1" s="1"/>
  <c r="AB17" i="1" s="1"/>
  <c r="Z13" i="1"/>
  <c r="V13" i="1"/>
  <c r="M13" i="1"/>
  <c r="M14" i="1" s="1"/>
  <c r="J13" i="1"/>
  <c r="I13" i="1"/>
  <c r="F13" i="1"/>
  <c r="A13" i="1"/>
  <c r="D13" i="1" s="1"/>
  <c r="M8" i="1"/>
  <c r="M9" i="1" s="1"/>
  <c r="AA9" i="1"/>
  <c r="AC9" i="1" s="1"/>
  <c r="Z12" i="1"/>
  <c r="V12" i="1"/>
  <c r="J12" i="1"/>
  <c r="I12" i="1"/>
  <c r="F12" i="1"/>
  <c r="A12" i="1"/>
  <c r="D12" i="1" s="1"/>
  <c r="Z11" i="1"/>
  <c r="V11" i="1"/>
  <c r="J11" i="1"/>
  <c r="I11" i="1"/>
  <c r="F11" i="1"/>
  <c r="A11" i="1"/>
  <c r="D11" i="1" s="1"/>
  <c r="Z10" i="1"/>
  <c r="V10" i="1"/>
  <c r="J10" i="1"/>
  <c r="I10" i="1"/>
  <c r="F10" i="1"/>
  <c r="A10" i="1"/>
  <c r="D10" i="1" s="1"/>
  <c r="Z9" i="1"/>
  <c r="V9" i="1"/>
  <c r="J9" i="1"/>
  <c r="I9" i="1"/>
  <c r="F9" i="1"/>
  <c r="A9" i="1"/>
  <c r="D9" i="1" s="1"/>
  <c r="AC8" i="1"/>
  <c r="AB8" i="1"/>
  <c r="AB9" i="1" s="1"/>
  <c r="AB10" i="1" s="1"/>
  <c r="AB11" i="1" s="1"/>
  <c r="AB12" i="1" s="1"/>
  <c r="Z8" i="1"/>
  <c r="V8" i="1"/>
  <c r="J8" i="1"/>
  <c r="I8" i="1"/>
  <c r="F8" i="1"/>
  <c r="A8" i="1"/>
  <c r="D8" i="1" s="1"/>
  <c r="L13" i="1" l="1"/>
  <c r="P13" i="1" s="1"/>
  <c r="AA10" i="1"/>
  <c r="AA11" i="1" s="1"/>
  <c r="AA12" i="1" s="1"/>
  <c r="AC12" i="1" s="1"/>
  <c r="L18" i="1"/>
  <c r="P18" i="1" s="1"/>
  <c r="L23" i="1"/>
  <c r="P23" i="1" s="1"/>
  <c r="AA26" i="1"/>
  <c r="AC25" i="1"/>
  <c r="M25" i="1"/>
  <c r="L24" i="1"/>
  <c r="P24" i="1" s="1"/>
  <c r="B25" i="1"/>
  <c r="B26" i="1"/>
  <c r="B23" i="1"/>
  <c r="B24" i="1"/>
  <c r="AC24" i="1"/>
  <c r="B27" i="1"/>
  <c r="AA21" i="1"/>
  <c r="AC20" i="1"/>
  <c r="M20" i="1"/>
  <c r="L19" i="1"/>
  <c r="P19" i="1" s="1"/>
  <c r="B20" i="1"/>
  <c r="B21" i="1"/>
  <c r="B18" i="1"/>
  <c r="B19" i="1"/>
  <c r="AC19" i="1"/>
  <c r="B22" i="1"/>
  <c r="AA16" i="1"/>
  <c r="AC15" i="1"/>
  <c r="M15" i="1"/>
  <c r="L14" i="1"/>
  <c r="P14" i="1" s="1"/>
  <c r="B15" i="1"/>
  <c r="B16" i="1"/>
  <c r="B13" i="1"/>
  <c r="B14" i="1"/>
  <c r="AC14" i="1"/>
  <c r="B17" i="1"/>
  <c r="B8" i="1"/>
  <c r="L9" i="1"/>
  <c r="P9" i="1" s="1"/>
  <c r="M10" i="1"/>
  <c r="B9" i="1"/>
  <c r="B10" i="1"/>
  <c r="B11" i="1"/>
  <c r="B12" i="1"/>
  <c r="L8" i="1"/>
  <c r="P8" i="1" s="1"/>
  <c r="AB4" i="1"/>
  <c r="AC4" i="1"/>
  <c r="AC5" i="1"/>
  <c r="AC6" i="1"/>
  <c r="AC7" i="1"/>
  <c r="AC3" i="1"/>
  <c r="AC11" i="1" l="1"/>
  <c r="AC10" i="1"/>
  <c r="L25" i="1"/>
  <c r="P25" i="1" s="1"/>
  <c r="M26" i="1"/>
  <c r="AA27" i="1"/>
  <c r="AC27" i="1" s="1"/>
  <c r="AC26" i="1"/>
  <c r="L20" i="1"/>
  <c r="P20" i="1" s="1"/>
  <c r="M21" i="1"/>
  <c r="AA22" i="1"/>
  <c r="AC22" i="1" s="1"/>
  <c r="AC21" i="1"/>
  <c r="L15" i="1"/>
  <c r="P15" i="1" s="1"/>
  <c r="M16" i="1"/>
  <c r="AA17" i="1"/>
  <c r="AC17" i="1" s="1"/>
  <c r="AC16" i="1"/>
  <c r="L10" i="1"/>
  <c r="P10" i="1" s="1"/>
  <c r="M11" i="1"/>
  <c r="AB5" i="1"/>
  <c r="AB6" i="1" s="1"/>
  <c r="AB7" i="1" s="1"/>
  <c r="M3" i="1"/>
  <c r="M4" i="1" s="1"/>
  <c r="M5" i="1" s="1"/>
  <c r="M6" i="1" s="1"/>
  <c r="M7" i="1" s="1"/>
  <c r="M27" i="1" l="1"/>
  <c r="L27" i="1" s="1"/>
  <c r="P27" i="1" s="1"/>
  <c r="L26" i="1"/>
  <c r="P26" i="1" s="1"/>
  <c r="M22" i="1"/>
  <c r="L22" i="1" s="1"/>
  <c r="P22" i="1" s="1"/>
  <c r="L21" i="1"/>
  <c r="P21" i="1" s="1"/>
  <c r="M17" i="1"/>
  <c r="L17" i="1" s="1"/>
  <c r="P17" i="1" s="1"/>
  <c r="L16" i="1"/>
  <c r="P16" i="1" s="1"/>
  <c r="L11" i="1"/>
  <c r="P11" i="1" s="1"/>
  <c r="M12" i="1"/>
  <c r="L12" i="1" s="1"/>
  <c r="P12" i="1" s="1"/>
  <c r="Z4" i="1"/>
  <c r="Z5" i="1"/>
  <c r="Z6" i="1"/>
  <c r="Z7" i="1"/>
  <c r="Z3" i="1"/>
  <c r="AA2" i="1"/>
  <c r="V4" i="1"/>
  <c r="V5" i="1"/>
  <c r="V6" i="1"/>
  <c r="V7" i="1"/>
  <c r="V3" i="1"/>
  <c r="W2" i="1"/>
  <c r="L3" i="1" l="1"/>
  <c r="P3" i="1" s="1"/>
  <c r="L4" i="1"/>
  <c r="P4" i="1" s="1"/>
  <c r="L5" i="1"/>
  <c r="P5" i="1" s="1"/>
  <c r="L6" i="1"/>
  <c r="P6" i="1" s="1"/>
  <c r="L7" i="1"/>
  <c r="P7" i="1" s="1"/>
  <c r="L2" i="1"/>
  <c r="P2" i="1" s="1"/>
  <c r="F5" i="1"/>
  <c r="F6" i="1"/>
  <c r="F7" i="1"/>
  <c r="F3" i="1"/>
  <c r="F4" i="1"/>
  <c r="I4" i="1"/>
  <c r="I5" i="1"/>
  <c r="I6" i="1"/>
  <c r="I7" i="1"/>
  <c r="J4" i="1"/>
  <c r="J5" i="1"/>
  <c r="J6" i="1"/>
  <c r="J7" i="1"/>
  <c r="A4" i="1"/>
  <c r="B4" i="1" s="1"/>
  <c r="A5" i="1"/>
  <c r="B5" i="1" s="1"/>
  <c r="A6" i="1"/>
  <c r="B6" i="1" s="1"/>
  <c r="A7" i="1"/>
  <c r="B7" i="1" s="1"/>
  <c r="A3" i="1"/>
  <c r="B3" i="1" s="1"/>
  <c r="I3" i="1"/>
  <c r="J3" i="1"/>
  <c r="B2" i="1"/>
  <c r="D7" i="1" l="1"/>
  <c r="D6" i="1"/>
  <c r="D3" i="1"/>
  <c r="D5" i="1"/>
  <c r="D4" i="1"/>
</calcChain>
</file>

<file path=xl/sharedStrings.xml><?xml version="1.0" encoding="utf-8"?>
<sst xmlns="http://schemas.openxmlformats.org/spreadsheetml/2006/main" count="380" uniqueCount="95">
  <si>
    <t>ARTIKELNR</t>
  </si>
  <si>
    <t>ARTIKELART</t>
  </si>
  <si>
    <t>ARTIKELBEZEICHNUNG1</t>
  </si>
  <si>
    <t>ARTIKELTEXT</t>
  </si>
  <si>
    <t>WARENGRUPPE</t>
  </si>
  <si>
    <t>MENGENEINHEIT</t>
  </si>
  <si>
    <t>VERPACKUNGSEINHEIT</t>
  </si>
  <si>
    <t>VKNETTO</t>
  </si>
  <si>
    <t>VKBRUTTO</t>
  </si>
  <si>
    <t>MWSTSATZ</t>
  </si>
  <si>
    <t>PREISEINHEIT</t>
  </si>
  <si>
    <t>LIEFERANTENEK</t>
  </si>
  <si>
    <t>ARTIKELSPERREN</t>
  </si>
  <si>
    <t>RABATTIERFAEHIG</t>
  </si>
  <si>
    <t>LIEFERBAR</t>
  </si>
  <si>
    <t>SKONTOFAEHIG_JN</t>
  </si>
  <si>
    <t>Fremdartikelnr</t>
  </si>
  <si>
    <t>Lagerkreis</t>
  </si>
  <si>
    <t>VAR_ARTIKELNR</t>
  </si>
  <si>
    <t>Var_ATTRIBUT1</t>
  </si>
  <si>
    <t>S01</t>
  </si>
  <si>
    <t>Var_Wert1</t>
  </si>
  <si>
    <t>VAR_ATTRIBUT2</t>
  </si>
  <si>
    <t>S02</t>
  </si>
  <si>
    <t>VAR_WERT2</t>
  </si>
  <si>
    <t>V</t>
  </si>
  <si>
    <t>T-Shirt</t>
  </si>
  <si>
    <t>Größe</t>
  </si>
  <si>
    <t>XS</t>
  </si>
  <si>
    <t>S</t>
  </si>
  <si>
    <t>M</t>
  </si>
  <si>
    <t>L</t>
  </si>
  <si>
    <t>XL</t>
  </si>
  <si>
    <t>X_Artikelstamm</t>
  </si>
  <si>
    <t>X_Artikelbezeichnung</t>
  </si>
  <si>
    <t>VAR_WERT1BEMERKUNG</t>
  </si>
  <si>
    <t>VAR_WERT2BEMERKUNG</t>
  </si>
  <si>
    <t>VAR_TEMPLATE</t>
  </si>
  <si>
    <t>VARIANTENARTIKELNRSUFFIX</t>
  </si>
  <si>
    <t>TAGvorlagen</t>
  </si>
  <si>
    <t>Stk.</t>
  </si>
  <si>
    <t>N</t>
  </si>
  <si>
    <t>J</t>
  </si>
  <si>
    <t>Neuwied</t>
  </si>
  <si>
    <t>-[S01]-[S02]</t>
  </si>
  <si>
    <t>T-Shirt - [S01] - [S02]</t>
  </si>
  <si>
    <t>T-Shirt aus Baumwolle.</t>
  </si>
  <si>
    <t>Farbe</t>
  </si>
  <si>
    <t>Schwarz</t>
  </si>
  <si>
    <t>Silber</t>
  </si>
  <si>
    <t>Gold</t>
  </si>
  <si>
    <t>Space Grau</t>
  </si>
  <si>
    <t>Weiß</t>
  </si>
  <si>
    <t>Blau</t>
  </si>
  <si>
    <t>Rot</t>
  </si>
  <si>
    <t>Grün</t>
  </si>
  <si>
    <t>TS242</t>
  </si>
  <si>
    <t>V-Auschnitt, 100% Bio-Baumwolle</t>
  </si>
  <si>
    <t>[S01]/ [S02]</t>
  </si>
  <si>
    <t>T-Größe</t>
  </si>
  <si>
    <t>Legende:</t>
  </si>
  <si>
    <t>Feld</t>
  </si>
  <si>
    <t>Beschreibung-1</t>
  </si>
  <si>
    <t>Beschreibung-2</t>
  </si>
  <si>
    <t>S01 Var_Wert1</t>
  </si>
  <si>
    <t>S02 VAR_WERT2</t>
  </si>
  <si>
    <t>Artikelnummer des Variantenartikels</t>
  </si>
  <si>
    <t>Zusatztext des übergeordneten Artikels</t>
  </si>
  <si>
    <t>Varianten-Artikel-Nr.-Suffix, um Varianten-Artikel-Nr. von übergeordnetem Artikel abzuleiten</t>
  </si>
  <si>
    <t>Notwendig!</t>
  </si>
  <si>
    <t>Artikelbezeichnung des übergeordneten Artikels (Variantenhauptartikels)</t>
  </si>
  <si>
    <t>ID</t>
  </si>
  <si>
    <t>ART_ID</t>
  </si>
  <si>
    <t>VAR_ATT_ID</t>
  </si>
  <si>
    <t>VAR_VAL_ID</t>
  </si>
  <si>
    <t>Tabelle: ART_VAR</t>
  </si>
  <si>
    <t xml:space="preserve">es gibt nur die art.var_art_id </t>
  </si>
  <si>
    <t>art</t>
  </si>
  <si>
    <r>
      <t xml:space="preserve">es gibt kein art_var.artikelart, nur </t>
    </r>
    <r>
      <rPr>
        <b/>
        <sz val="11"/>
        <color theme="1"/>
        <rFont val="Calibri"/>
        <family val="2"/>
        <scheme val="minor"/>
      </rPr>
      <t>art</t>
    </r>
    <r>
      <rPr>
        <sz val="11"/>
        <color theme="1"/>
        <rFont val="Calibri"/>
        <family val="2"/>
        <scheme val="minor"/>
      </rPr>
      <t>.artikelart</t>
    </r>
  </si>
  <si>
    <t>art.s01</t>
  </si>
  <si>
    <t>art.s02</t>
  </si>
  <si>
    <t>Artikelart  V für den Variantenhauptartikel  und 1 für Varianten</t>
  </si>
  <si>
    <t>Für 2. Fall müsste ARTIKELART = V sein</t>
  </si>
  <si>
    <t>Artikelnummer, am besten Deklaration als Hauptartikel</t>
  </si>
  <si>
    <t>Zusätzliche eine Bemerkung zu dem Hauptartikel</t>
  </si>
  <si>
    <t>Optional</t>
  </si>
  <si>
    <t xml:space="preserve">Bitte leer lassen. </t>
  </si>
  <si>
    <t xml:space="preserve">Empfohlen. Aber keine Pflicht. </t>
  </si>
  <si>
    <t>Wird von System selbst vergeben!</t>
  </si>
  <si>
    <t>Muss vergeben werden!</t>
  </si>
  <si>
    <t>Bezeichnung des Artikels</t>
  </si>
  <si>
    <t>Definiton der Größe z.B. T-Größe</t>
  </si>
  <si>
    <t>Hier können Zusatzinformationen reingeschrieben werden z.B. Die Größe: M</t>
  </si>
  <si>
    <t>z.B. Die Farbe des T-Shirts</t>
  </si>
  <si>
    <t>Hier können Zusatzinformationen reingeschrieben werden z.B. Die Speichergröße: US-Größe: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</si>
</sst>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2" fontId="0" fillId="0" borderId="0" xfId="0" applyNumberForma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0" fillId="7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/>
    <xf numFmtId="0" fontId="0" fillId="0" borderId="0" xfId="0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2" borderId="1" xfId="0" applyFill="1" applyBorder="1"/>
    <xf numFmtId="0" fontId="3" fillId="0" borderId="0" xfId="0" applyFont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topLeftCell="E1" workbookViewId="0">
      <selection activeCell="V2" sqref="V2"/>
    </sheetView>
  </sheetViews>
  <sheetFormatPr baseColWidth="10" defaultColWidth="9.140625" defaultRowHeight="15" x14ac:dyDescent="0.25"/>
  <cols>
    <col min="1" max="1" width="15.140625" bestFit="1" customWidth="1"/>
    <col min="2" max="2" width="20.5703125" bestFit="1" customWidth="1"/>
    <col min="3" max="3" width="11.42578125" bestFit="1" customWidth="1"/>
    <col min="4" max="4" width="15.28515625" bestFit="1" customWidth="1"/>
    <col min="5" max="5" width="27.28515625" bestFit="1" customWidth="1"/>
    <col min="6" max="6" width="38.28515625" customWidth="1"/>
    <col min="7" max="7" width="35.42578125" bestFit="1" customWidth="1"/>
    <col min="8" max="8" width="14.28515625" hidden="1" customWidth="1"/>
    <col min="9" max="9" width="15.140625" hidden="1" customWidth="1"/>
    <col min="10" max="10" width="16.140625" hidden="1" customWidth="1"/>
    <col min="11" max="11" width="21.5703125" hidden="1" customWidth="1"/>
    <col min="12" max="12" width="12" hidden="1" customWidth="1"/>
    <col min="13" max="13" width="10.5703125" hidden="1" customWidth="1"/>
    <col min="14" max="14" width="11.140625" hidden="1" customWidth="1"/>
    <col min="15" max="15" width="12.7109375" hidden="1" customWidth="1"/>
    <col min="16" max="16" width="14.85546875" hidden="1" customWidth="1"/>
    <col min="17" max="17" width="15.85546875" hidden="1" customWidth="1"/>
    <col min="18" max="18" width="17.28515625" hidden="1" customWidth="1"/>
    <col min="19" max="19" width="10.140625" hidden="1" customWidth="1"/>
    <col min="20" max="20" width="18.28515625" hidden="1" customWidth="1"/>
    <col min="21" max="21" width="10" hidden="1" customWidth="1"/>
    <col min="22" max="22" width="19.28515625" customWidth="1"/>
    <col min="23" max="23" width="13.28515625" bestFit="1" customWidth="1"/>
    <col min="24" max="24" width="10.5703125" bestFit="1" customWidth="1"/>
    <col min="25" max="25" width="23.7109375" bestFit="1" customWidth="1"/>
    <col min="26" max="26" width="15.28515625" bestFit="1" customWidth="1"/>
    <col min="27" max="27" width="10.7109375" bestFit="1" customWidth="1"/>
    <col min="28" max="28" width="15.28515625" customWidth="1"/>
    <col min="29" max="29" width="23.7109375" bestFit="1" customWidth="1"/>
    <col min="30" max="30" width="16.140625" bestFit="1" customWidth="1"/>
    <col min="31" max="31" width="27.5703125" bestFit="1" customWidth="1"/>
    <col min="32" max="32" width="12.42578125" bestFit="1" customWidth="1"/>
  </cols>
  <sheetData>
    <row r="1" spans="1:32" s="1" customFormat="1" x14ac:dyDescent="0.25">
      <c r="A1" s="4" t="s">
        <v>33</v>
      </c>
      <c r="B1" s="1" t="s">
        <v>0</v>
      </c>
      <c r="C1" s="1" t="s">
        <v>1</v>
      </c>
      <c r="D1" s="1" t="s">
        <v>18</v>
      </c>
      <c r="E1" s="1" t="s">
        <v>2</v>
      </c>
      <c r="F1" s="1" t="s">
        <v>34</v>
      </c>
      <c r="G1" s="1" t="s">
        <v>3</v>
      </c>
      <c r="H1" s="3" t="s">
        <v>16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17</v>
      </c>
      <c r="V1" s="1" t="s">
        <v>19</v>
      </c>
      <c r="W1" s="1" t="s">
        <v>20</v>
      </c>
      <c r="X1" s="1" t="s">
        <v>21</v>
      </c>
      <c r="Y1" s="1" t="s">
        <v>35</v>
      </c>
      <c r="Z1" s="1" t="s">
        <v>22</v>
      </c>
      <c r="AA1" s="1" t="s">
        <v>23</v>
      </c>
      <c r="AB1" s="1" t="s">
        <v>24</v>
      </c>
      <c r="AC1" s="1" t="s">
        <v>36</v>
      </c>
      <c r="AD1" s="1" t="s">
        <v>37</v>
      </c>
      <c r="AE1" s="1" t="s">
        <v>38</v>
      </c>
      <c r="AF1" s="1" t="s">
        <v>39</v>
      </c>
    </row>
    <row r="2" spans="1:32" x14ac:dyDescent="0.25">
      <c r="A2" t="s">
        <v>56</v>
      </c>
      <c r="B2" t="str">
        <f>A2</f>
        <v>TS242</v>
      </c>
      <c r="C2" t="s">
        <v>25</v>
      </c>
      <c r="E2" t="s">
        <v>26</v>
      </c>
      <c r="F2" t="s">
        <v>46</v>
      </c>
      <c r="G2" t="s">
        <v>57</v>
      </c>
      <c r="I2">
        <v>8100</v>
      </c>
      <c r="J2" t="s">
        <v>40</v>
      </c>
      <c r="K2">
        <v>1</v>
      </c>
      <c r="L2" s="2">
        <f>M2/1.19</f>
        <v>15.084033613445378</v>
      </c>
      <c r="M2">
        <v>17.95</v>
      </c>
      <c r="N2">
        <v>1</v>
      </c>
      <c r="O2">
        <v>1</v>
      </c>
      <c r="P2" s="2">
        <f>L2*0.5789</f>
        <v>8.7321470588235286</v>
      </c>
      <c r="Q2" t="s">
        <v>41</v>
      </c>
      <c r="R2" t="s">
        <v>42</v>
      </c>
      <c r="S2" t="s">
        <v>42</v>
      </c>
      <c r="T2" t="s">
        <v>42</v>
      </c>
      <c r="U2" t="s">
        <v>43</v>
      </c>
      <c r="V2" t="s">
        <v>59</v>
      </c>
      <c r="W2" t="str">
        <f>V2</f>
        <v>T-Größe</v>
      </c>
      <c r="Z2" t="s">
        <v>47</v>
      </c>
      <c r="AA2" t="str">
        <f>Z2</f>
        <v>Farbe</v>
      </c>
      <c r="AD2" t="s">
        <v>58</v>
      </c>
      <c r="AE2" t="s">
        <v>44</v>
      </c>
    </row>
    <row r="3" spans="1:32" x14ac:dyDescent="0.25">
      <c r="A3" t="str">
        <f>$A$2</f>
        <v>TS242</v>
      </c>
      <c r="B3" t="str">
        <f>CONCATENATE(A3,"-",X3,"-",AB3)</f>
        <v>TS242-50-11</v>
      </c>
      <c r="C3">
        <v>1</v>
      </c>
      <c r="D3" t="str">
        <f>A3</f>
        <v>TS242</v>
      </c>
      <c r="E3" t="s">
        <v>45</v>
      </c>
      <c r="F3" t="str">
        <f>$F$2</f>
        <v>T-Shirt aus Baumwolle.</v>
      </c>
      <c r="G3" t="s">
        <v>57</v>
      </c>
      <c r="I3">
        <f>$I$2</f>
        <v>8100</v>
      </c>
      <c r="J3" t="str">
        <f>$J$2</f>
        <v>Stk.</v>
      </c>
      <c r="K3">
        <v>1</v>
      </c>
      <c r="L3" s="2">
        <f t="shared" ref="L3:L7" si="0">M3/1.19</f>
        <v>15.084033613445378</v>
      </c>
      <c r="M3">
        <f>M2</f>
        <v>17.95</v>
      </c>
      <c r="N3">
        <v>1</v>
      </c>
      <c r="O3">
        <v>1</v>
      </c>
      <c r="P3" s="2">
        <f t="shared" ref="P3:P7" si="1">L3*0.5789</f>
        <v>8.7321470588235286</v>
      </c>
      <c r="Q3" t="s">
        <v>41</v>
      </c>
      <c r="R3" t="s">
        <v>42</v>
      </c>
      <c r="S3" t="s">
        <v>42</v>
      </c>
      <c r="T3" t="s">
        <v>42</v>
      </c>
      <c r="U3" t="s">
        <v>43</v>
      </c>
      <c r="V3" t="str">
        <f>$V$2</f>
        <v>T-Größe</v>
      </c>
      <c r="W3" t="s">
        <v>28</v>
      </c>
      <c r="X3">
        <v>50</v>
      </c>
      <c r="Y3" t="s">
        <v>28</v>
      </c>
      <c r="Z3" t="str">
        <f>$Z$2</f>
        <v>Farbe</v>
      </c>
      <c r="AA3" t="s">
        <v>53</v>
      </c>
      <c r="AB3">
        <f>VLOOKUP(AA3,Zuordnung!$G$4:$H$11,2,FALSE)</f>
        <v>11</v>
      </c>
      <c r="AC3" t="str">
        <f>PROPER(AA3)</f>
        <v>Blau</v>
      </c>
      <c r="AE3" t="s">
        <v>44</v>
      </c>
    </row>
    <row r="4" spans="1:32" x14ac:dyDescent="0.25">
      <c r="A4" t="str">
        <f t="shared" ref="A4:A7" si="2">$A$2</f>
        <v>TS242</v>
      </c>
      <c r="B4" t="str">
        <f t="shared" ref="B4:B7" si="3">CONCATENATE(A4,"-",X4,"-",AB4)</f>
        <v>TS242-51-11</v>
      </c>
      <c r="C4">
        <v>1</v>
      </c>
      <c r="D4" t="str">
        <f>A4</f>
        <v>TS242</v>
      </c>
      <c r="E4" t="s">
        <v>45</v>
      </c>
      <c r="F4" t="str">
        <f>$F$2</f>
        <v>T-Shirt aus Baumwolle.</v>
      </c>
      <c r="G4" t="s">
        <v>57</v>
      </c>
      <c r="I4">
        <f t="shared" ref="I4:I7" si="4">$I$2</f>
        <v>8100</v>
      </c>
      <c r="J4" t="str">
        <f t="shared" ref="J4:J7" si="5">$J$2</f>
        <v>Stk.</v>
      </c>
      <c r="K4">
        <v>1</v>
      </c>
      <c r="L4" s="2">
        <f t="shared" si="0"/>
        <v>15.084033613445378</v>
      </c>
      <c r="M4">
        <f t="shared" ref="M4:M7" si="6">M3</f>
        <v>17.95</v>
      </c>
      <c r="N4">
        <v>1</v>
      </c>
      <c r="O4">
        <v>1</v>
      </c>
      <c r="P4" s="2">
        <f t="shared" si="1"/>
        <v>8.7321470588235286</v>
      </c>
      <c r="Q4" t="s">
        <v>41</v>
      </c>
      <c r="R4" t="s">
        <v>42</v>
      </c>
      <c r="S4" t="s">
        <v>42</v>
      </c>
      <c r="T4" t="s">
        <v>42</v>
      </c>
      <c r="U4" t="s">
        <v>43</v>
      </c>
      <c r="V4" t="str">
        <f t="shared" ref="V4:V7" si="7">$V$2</f>
        <v>T-Größe</v>
      </c>
      <c r="W4" t="s">
        <v>29</v>
      </c>
      <c r="X4">
        <v>51</v>
      </c>
      <c r="Y4" t="s">
        <v>29</v>
      </c>
      <c r="Z4" t="str">
        <f t="shared" ref="Z4:Z7" si="8">$Z$2</f>
        <v>Farbe</v>
      </c>
      <c r="AA4" t="s">
        <v>53</v>
      </c>
      <c r="AB4">
        <f>AB3</f>
        <v>11</v>
      </c>
      <c r="AC4" t="str">
        <f t="shared" ref="AC4:AC7" si="9">PROPER(AA4)</f>
        <v>Blau</v>
      </c>
      <c r="AE4" t="s">
        <v>44</v>
      </c>
    </row>
    <row r="5" spans="1:32" x14ac:dyDescent="0.25">
      <c r="A5" t="str">
        <f t="shared" si="2"/>
        <v>TS242</v>
      </c>
      <c r="B5" t="str">
        <f t="shared" si="3"/>
        <v>TS242-52-11</v>
      </c>
      <c r="C5">
        <v>1</v>
      </c>
      <c r="D5" t="str">
        <f t="shared" ref="D5:D7" si="10">A5</f>
        <v>TS242</v>
      </c>
      <c r="E5" t="s">
        <v>45</v>
      </c>
      <c r="F5" t="str">
        <f t="shared" ref="F5:F7" si="11">$F$2</f>
        <v>T-Shirt aus Baumwolle.</v>
      </c>
      <c r="G5" t="s">
        <v>57</v>
      </c>
      <c r="I5">
        <f t="shared" si="4"/>
        <v>8100</v>
      </c>
      <c r="J5" t="str">
        <f t="shared" si="5"/>
        <v>Stk.</v>
      </c>
      <c r="K5">
        <v>1</v>
      </c>
      <c r="L5" s="2">
        <f t="shared" si="0"/>
        <v>15.084033613445378</v>
      </c>
      <c r="M5">
        <f t="shared" si="6"/>
        <v>17.95</v>
      </c>
      <c r="N5">
        <v>1</v>
      </c>
      <c r="O5">
        <v>1</v>
      </c>
      <c r="P5" s="2">
        <f t="shared" si="1"/>
        <v>8.7321470588235286</v>
      </c>
      <c r="Q5" t="s">
        <v>41</v>
      </c>
      <c r="R5" t="s">
        <v>42</v>
      </c>
      <c r="S5" t="s">
        <v>42</v>
      </c>
      <c r="T5" t="s">
        <v>42</v>
      </c>
      <c r="U5" t="s">
        <v>43</v>
      </c>
      <c r="V5" t="str">
        <f t="shared" si="7"/>
        <v>T-Größe</v>
      </c>
      <c r="W5" t="s">
        <v>30</v>
      </c>
      <c r="X5">
        <v>52</v>
      </c>
      <c r="Y5" t="s">
        <v>30</v>
      </c>
      <c r="Z5" t="str">
        <f t="shared" si="8"/>
        <v>Farbe</v>
      </c>
      <c r="AA5" t="s">
        <v>53</v>
      </c>
      <c r="AB5">
        <f t="shared" ref="AB5:AB7" si="12">AB4</f>
        <v>11</v>
      </c>
      <c r="AC5" t="str">
        <f t="shared" si="9"/>
        <v>Blau</v>
      </c>
      <c r="AE5" t="s">
        <v>44</v>
      </c>
    </row>
    <row r="6" spans="1:32" x14ac:dyDescent="0.25">
      <c r="A6" t="str">
        <f t="shared" si="2"/>
        <v>TS242</v>
      </c>
      <c r="B6" t="str">
        <f t="shared" si="3"/>
        <v>TS242-53-11</v>
      </c>
      <c r="C6">
        <v>1</v>
      </c>
      <c r="D6" t="str">
        <f t="shared" si="10"/>
        <v>TS242</v>
      </c>
      <c r="E6" t="s">
        <v>45</v>
      </c>
      <c r="F6" t="str">
        <f t="shared" si="11"/>
        <v>T-Shirt aus Baumwolle.</v>
      </c>
      <c r="G6" t="s">
        <v>57</v>
      </c>
      <c r="I6">
        <f t="shared" si="4"/>
        <v>8100</v>
      </c>
      <c r="J6" t="str">
        <f t="shared" si="5"/>
        <v>Stk.</v>
      </c>
      <c r="K6">
        <v>1</v>
      </c>
      <c r="L6" s="2">
        <f t="shared" si="0"/>
        <v>15.084033613445378</v>
      </c>
      <c r="M6">
        <f t="shared" si="6"/>
        <v>17.95</v>
      </c>
      <c r="N6">
        <v>1</v>
      </c>
      <c r="O6">
        <v>1</v>
      </c>
      <c r="P6" s="2">
        <f t="shared" si="1"/>
        <v>8.7321470588235286</v>
      </c>
      <c r="Q6" t="s">
        <v>41</v>
      </c>
      <c r="R6" t="s">
        <v>42</v>
      </c>
      <c r="S6" t="s">
        <v>42</v>
      </c>
      <c r="T6" t="s">
        <v>42</v>
      </c>
      <c r="U6" t="s">
        <v>43</v>
      </c>
      <c r="V6" t="str">
        <f t="shared" si="7"/>
        <v>T-Größe</v>
      </c>
      <c r="W6" t="s">
        <v>31</v>
      </c>
      <c r="X6">
        <v>53</v>
      </c>
      <c r="Y6" t="s">
        <v>31</v>
      </c>
      <c r="Z6" t="str">
        <f t="shared" si="8"/>
        <v>Farbe</v>
      </c>
      <c r="AA6" t="s">
        <v>53</v>
      </c>
      <c r="AB6">
        <f t="shared" si="12"/>
        <v>11</v>
      </c>
      <c r="AC6" t="str">
        <f t="shared" si="9"/>
        <v>Blau</v>
      </c>
      <c r="AE6" t="s">
        <v>44</v>
      </c>
    </row>
    <row r="7" spans="1:32" x14ac:dyDescent="0.25">
      <c r="A7" t="str">
        <f t="shared" si="2"/>
        <v>TS242</v>
      </c>
      <c r="B7" t="str">
        <f t="shared" si="3"/>
        <v>TS242-54-11</v>
      </c>
      <c r="C7">
        <v>1</v>
      </c>
      <c r="D7" t="str">
        <f t="shared" si="10"/>
        <v>TS242</v>
      </c>
      <c r="E7" t="s">
        <v>45</v>
      </c>
      <c r="F7" t="str">
        <f t="shared" si="11"/>
        <v>T-Shirt aus Baumwolle.</v>
      </c>
      <c r="G7" t="s">
        <v>57</v>
      </c>
      <c r="I7">
        <f t="shared" si="4"/>
        <v>8100</v>
      </c>
      <c r="J7" t="str">
        <f t="shared" si="5"/>
        <v>Stk.</v>
      </c>
      <c r="K7">
        <v>1</v>
      </c>
      <c r="L7" s="2">
        <f t="shared" si="0"/>
        <v>15.084033613445378</v>
      </c>
      <c r="M7">
        <f t="shared" si="6"/>
        <v>17.95</v>
      </c>
      <c r="N7">
        <v>1</v>
      </c>
      <c r="O7">
        <v>1</v>
      </c>
      <c r="P7" s="2">
        <f t="shared" si="1"/>
        <v>8.7321470588235286</v>
      </c>
      <c r="Q7" t="s">
        <v>41</v>
      </c>
      <c r="R7" t="s">
        <v>42</v>
      </c>
      <c r="S7" t="s">
        <v>42</v>
      </c>
      <c r="T7" t="s">
        <v>42</v>
      </c>
      <c r="U7" t="s">
        <v>43</v>
      </c>
      <c r="V7" t="str">
        <f t="shared" si="7"/>
        <v>T-Größe</v>
      </c>
      <c r="W7" t="s">
        <v>32</v>
      </c>
      <c r="X7">
        <v>54</v>
      </c>
      <c r="Y7" t="s">
        <v>32</v>
      </c>
      <c r="Z7" t="str">
        <f t="shared" si="8"/>
        <v>Farbe</v>
      </c>
      <c r="AA7" t="s">
        <v>53</v>
      </c>
      <c r="AB7">
        <f t="shared" si="12"/>
        <v>11</v>
      </c>
      <c r="AC7" t="str">
        <f t="shared" si="9"/>
        <v>Blau</v>
      </c>
      <c r="AE7" t="s">
        <v>44</v>
      </c>
    </row>
    <row r="8" spans="1:32" x14ac:dyDescent="0.25">
      <c r="A8" t="str">
        <f>$A$2</f>
        <v>TS242</v>
      </c>
      <c r="B8" t="str">
        <f>CONCATENATE(A8,"-",X8,"-",AB8)</f>
        <v>TS242-50-13</v>
      </c>
      <c r="C8">
        <v>1</v>
      </c>
      <c r="D8" t="str">
        <f>A8</f>
        <v>TS242</v>
      </c>
      <c r="E8" t="s">
        <v>45</v>
      </c>
      <c r="F8" t="str">
        <f>$F$2</f>
        <v>T-Shirt aus Baumwolle.</v>
      </c>
      <c r="G8" t="s">
        <v>57</v>
      </c>
      <c r="I8">
        <f>$I$2</f>
        <v>8100</v>
      </c>
      <c r="J8" t="str">
        <f>$J$2</f>
        <v>Stk.</v>
      </c>
      <c r="K8">
        <v>1</v>
      </c>
      <c r="L8" s="2">
        <f t="shared" ref="L8:L12" si="13">M8/1.19</f>
        <v>15.084033613445378</v>
      </c>
      <c r="M8">
        <f>$M$2</f>
        <v>17.95</v>
      </c>
      <c r="N8">
        <v>1</v>
      </c>
      <c r="O8">
        <v>1</v>
      </c>
      <c r="P8" s="2">
        <f t="shared" ref="P8:P12" si="14">L8*0.5789</f>
        <v>8.7321470588235286</v>
      </c>
      <c r="Q8" t="s">
        <v>41</v>
      </c>
      <c r="R8" t="s">
        <v>42</v>
      </c>
      <c r="S8" t="s">
        <v>42</v>
      </c>
      <c r="T8" t="s">
        <v>42</v>
      </c>
      <c r="U8" t="s">
        <v>43</v>
      </c>
      <c r="V8" t="str">
        <f>$V$2</f>
        <v>T-Größe</v>
      </c>
      <c r="W8" t="s">
        <v>28</v>
      </c>
      <c r="X8">
        <v>50</v>
      </c>
      <c r="Y8" t="s">
        <v>28</v>
      </c>
      <c r="Z8" t="str">
        <f>$Z$2</f>
        <v>Farbe</v>
      </c>
      <c r="AA8" t="s">
        <v>55</v>
      </c>
      <c r="AB8">
        <f>VLOOKUP(AA8,Zuordnung!$G$4:$H$11,2,FALSE)</f>
        <v>13</v>
      </c>
      <c r="AC8" t="str">
        <f>PROPER(AA8)</f>
        <v>Grün</v>
      </c>
      <c r="AE8" t="s">
        <v>44</v>
      </c>
    </row>
    <row r="9" spans="1:32" x14ac:dyDescent="0.25">
      <c r="A9" t="str">
        <f t="shared" ref="A9:A12" si="15">$A$2</f>
        <v>TS242</v>
      </c>
      <c r="B9" t="str">
        <f t="shared" ref="B9:B12" si="16">CONCATENATE(A9,"-",X9,"-",AB9)</f>
        <v>TS242-51-13</v>
      </c>
      <c r="C9">
        <v>1</v>
      </c>
      <c r="D9" t="str">
        <f>A9</f>
        <v>TS242</v>
      </c>
      <c r="E9" t="s">
        <v>45</v>
      </c>
      <c r="F9" t="str">
        <f>$F$2</f>
        <v>T-Shirt aus Baumwolle.</v>
      </c>
      <c r="G9" t="s">
        <v>57</v>
      </c>
      <c r="I9">
        <f t="shared" ref="I9:I12" si="17">$I$2</f>
        <v>8100</v>
      </c>
      <c r="J9" t="str">
        <f t="shared" ref="J9:J12" si="18">$J$2</f>
        <v>Stk.</v>
      </c>
      <c r="K9">
        <v>1</v>
      </c>
      <c r="L9" s="2">
        <f t="shared" si="13"/>
        <v>15.084033613445378</v>
      </c>
      <c r="M9">
        <f t="shared" ref="M9:M12" si="19">M8</f>
        <v>17.95</v>
      </c>
      <c r="N9">
        <v>1</v>
      </c>
      <c r="O9">
        <v>1</v>
      </c>
      <c r="P9" s="2">
        <f t="shared" si="14"/>
        <v>8.7321470588235286</v>
      </c>
      <c r="Q9" t="s">
        <v>41</v>
      </c>
      <c r="R9" t="s">
        <v>42</v>
      </c>
      <c r="S9" t="s">
        <v>42</v>
      </c>
      <c r="T9" t="s">
        <v>42</v>
      </c>
      <c r="U9" t="s">
        <v>43</v>
      </c>
      <c r="V9" t="str">
        <f t="shared" ref="V9:V12" si="20">$V$2</f>
        <v>T-Größe</v>
      </c>
      <c r="W9" t="s">
        <v>29</v>
      </c>
      <c r="X9">
        <v>51</v>
      </c>
      <c r="Y9" t="s">
        <v>29</v>
      </c>
      <c r="Z9" t="str">
        <f t="shared" ref="Z9:Z12" si="21">$Z$2</f>
        <v>Farbe</v>
      </c>
      <c r="AA9" t="str">
        <f>AA8</f>
        <v>Grün</v>
      </c>
      <c r="AB9">
        <f>AB8</f>
        <v>13</v>
      </c>
      <c r="AC9" t="str">
        <f t="shared" ref="AC9:AC12" si="22">PROPER(AA9)</f>
        <v>Grün</v>
      </c>
      <c r="AE9" t="s">
        <v>44</v>
      </c>
    </row>
    <row r="10" spans="1:32" x14ac:dyDescent="0.25">
      <c r="A10" t="str">
        <f t="shared" si="15"/>
        <v>TS242</v>
      </c>
      <c r="B10" t="str">
        <f t="shared" si="16"/>
        <v>TS242-52-13</v>
      </c>
      <c r="C10">
        <v>1</v>
      </c>
      <c r="D10" t="str">
        <f t="shared" ref="D10:D12" si="23">A10</f>
        <v>TS242</v>
      </c>
      <c r="E10" t="s">
        <v>45</v>
      </c>
      <c r="F10" t="str">
        <f t="shared" ref="F10:F12" si="24">$F$2</f>
        <v>T-Shirt aus Baumwolle.</v>
      </c>
      <c r="G10" t="s">
        <v>57</v>
      </c>
      <c r="I10">
        <f t="shared" si="17"/>
        <v>8100</v>
      </c>
      <c r="J10" t="str">
        <f t="shared" si="18"/>
        <v>Stk.</v>
      </c>
      <c r="K10">
        <v>1</v>
      </c>
      <c r="L10" s="2">
        <f t="shared" si="13"/>
        <v>15.084033613445378</v>
      </c>
      <c r="M10">
        <f t="shared" si="19"/>
        <v>17.95</v>
      </c>
      <c r="N10">
        <v>1</v>
      </c>
      <c r="O10">
        <v>1</v>
      </c>
      <c r="P10" s="2">
        <f t="shared" si="14"/>
        <v>8.7321470588235286</v>
      </c>
      <c r="Q10" t="s">
        <v>41</v>
      </c>
      <c r="R10" t="s">
        <v>42</v>
      </c>
      <c r="S10" t="s">
        <v>42</v>
      </c>
      <c r="T10" t="s">
        <v>42</v>
      </c>
      <c r="U10" t="s">
        <v>43</v>
      </c>
      <c r="V10" t="str">
        <f t="shared" si="20"/>
        <v>T-Größe</v>
      </c>
      <c r="W10" t="s">
        <v>30</v>
      </c>
      <c r="X10">
        <v>52</v>
      </c>
      <c r="Y10" t="s">
        <v>30</v>
      </c>
      <c r="Z10" t="str">
        <f t="shared" si="21"/>
        <v>Farbe</v>
      </c>
      <c r="AA10" t="str">
        <f t="shared" ref="AA10:AA12" si="25">AA9</f>
        <v>Grün</v>
      </c>
      <c r="AB10">
        <f t="shared" ref="AB10:AB12" si="26">AB9</f>
        <v>13</v>
      </c>
      <c r="AC10" t="str">
        <f t="shared" si="22"/>
        <v>Grün</v>
      </c>
      <c r="AE10" t="s">
        <v>44</v>
      </c>
    </row>
    <row r="11" spans="1:32" x14ac:dyDescent="0.25">
      <c r="A11" t="str">
        <f t="shared" si="15"/>
        <v>TS242</v>
      </c>
      <c r="B11" t="str">
        <f t="shared" si="16"/>
        <v>TS242-53-13</v>
      </c>
      <c r="C11">
        <v>1</v>
      </c>
      <c r="D11" t="str">
        <f t="shared" si="23"/>
        <v>TS242</v>
      </c>
      <c r="E11" t="s">
        <v>45</v>
      </c>
      <c r="F11" t="str">
        <f t="shared" si="24"/>
        <v>T-Shirt aus Baumwolle.</v>
      </c>
      <c r="G11" t="s">
        <v>57</v>
      </c>
      <c r="I11">
        <f t="shared" si="17"/>
        <v>8100</v>
      </c>
      <c r="J11" t="str">
        <f t="shared" si="18"/>
        <v>Stk.</v>
      </c>
      <c r="K11">
        <v>1</v>
      </c>
      <c r="L11" s="2">
        <f t="shared" si="13"/>
        <v>15.084033613445378</v>
      </c>
      <c r="M11">
        <f t="shared" si="19"/>
        <v>17.95</v>
      </c>
      <c r="N11">
        <v>1</v>
      </c>
      <c r="O11">
        <v>1</v>
      </c>
      <c r="P11" s="2">
        <f t="shared" si="14"/>
        <v>8.7321470588235286</v>
      </c>
      <c r="Q11" t="s">
        <v>41</v>
      </c>
      <c r="R11" t="s">
        <v>42</v>
      </c>
      <c r="S11" t="s">
        <v>42</v>
      </c>
      <c r="T11" t="s">
        <v>42</v>
      </c>
      <c r="U11" t="s">
        <v>43</v>
      </c>
      <c r="V11" t="str">
        <f t="shared" si="20"/>
        <v>T-Größe</v>
      </c>
      <c r="W11" t="s">
        <v>31</v>
      </c>
      <c r="X11">
        <v>53</v>
      </c>
      <c r="Y11" t="s">
        <v>31</v>
      </c>
      <c r="Z11" t="str">
        <f t="shared" si="21"/>
        <v>Farbe</v>
      </c>
      <c r="AA11" t="str">
        <f t="shared" si="25"/>
        <v>Grün</v>
      </c>
      <c r="AB11">
        <f t="shared" si="26"/>
        <v>13</v>
      </c>
      <c r="AC11" t="str">
        <f t="shared" si="22"/>
        <v>Grün</v>
      </c>
      <c r="AE11" t="s">
        <v>44</v>
      </c>
    </row>
    <row r="12" spans="1:32" x14ac:dyDescent="0.25">
      <c r="A12" t="str">
        <f t="shared" si="15"/>
        <v>TS242</v>
      </c>
      <c r="B12" t="str">
        <f t="shared" si="16"/>
        <v>TS242-54-13</v>
      </c>
      <c r="C12">
        <v>1</v>
      </c>
      <c r="D12" t="str">
        <f t="shared" si="23"/>
        <v>TS242</v>
      </c>
      <c r="E12" t="s">
        <v>45</v>
      </c>
      <c r="F12" t="str">
        <f t="shared" si="24"/>
        <v>T-Shirt aus Baumwolle.</v>
      </c>
      <c r="G12" t="s">
        <v>57</v>
      </c>
      <c r="I12">
        <f t="shared" si="17"/>
        <v>8100</v>
      </c>
      <c r="J12" t="str">
        <f t="shared" si="18"/>
        <v>Stk.</v>
      </c>
      <c r="K12">
        <v>1</v>
      </c>
      <c r="L12" s="2">
        <f t="shared" si="13"/>
        <v>15.084033613445378</v>
      </c>
      <c r="M12">
        <f t="shared" si="19"/>
        <v>17.95</v>
      </c>
      <c r="N12">
        <v>1</v>
      </c>
      <c r="O12">
        <v>1</v>
      </c>
      <c r="P12" s="2">
        <f t="shared" si="14"/>
        <v>8.7321470588235286</v>
      </c>
      <c r="Q12" t="s">
        <v>41</v>
      </c>
      <c r="R12" t="s">
        <v>42</v>
      </c>
      <c r="S12" t="s">
        <v>42</v>
      </c>
      <c r="T12" t="s">
        <v>42</v>
      </c>
      <c r="U12" t="s">
        <v>43</v>
      </c>
      <c r="V12" t="str">
        <f t="shared" si="20"/>
        <v>T-Größe</v>
      </c>
      <c r="W12" t="s">
        <v>32</v>
      </c>
      <c r="X12">
        <v>54</v>
      </c>
      <c r="Y12" t="s">
        <v>32</v>
      </c>
      <c r="Z12" t="str">
        <f t="shared" si="21"/>
        <v>Farbe</v>
      </c>
      <c r="AA12" t="str">
        <f t="shared" si="25"/>
        <v>Grün</v>
      </c>
      <c r="AB12">
        <f t="shared" si="26"/>
        <v>13</v>
      </c>
      <c r="AC12" t="str">
        <f t="shared" si="22"/>
        <v>Grün</v>
      </c>
      <c r="AE12" t="s">
        <v>44</v>
      </c>
    </row>
    <row r="13" spans="1:32" x14ac:dyDescent="0.25">
      <c r="A13" t="str">
        <f>$A$2</f>
        <v>TS242</v>
      </c>
      <c r="B13" t="str">
        <f>CONCATENATE(A13,"-",X13,"-",AB13)</f>
        <v>TS242-50-12</v>
      </c>
      <c r="C13">
        <v>1</v>
      </c>
      <c r="D13" t="str">
        <f>A13</f>
        <v>TS242</v>
      </c>
      <c r="E13" t="s">
        <v>45</v>
      </c>
      <c r="F13" t="str">
        <f>$F$2</f>
        <v>T-Shirt aus Baumwolle.</v>
      </c>
      <c r="G13" t="s">
        <v>57</v>
      </c>
      <c r="I13">
        <f>$I$2</f>
        <v>8100</v>
      </c>
      <c r="J13" t="str">
        <f>$J$2</f>
        <v>Stk.</v>
      </c>
      <c r="K13">
        <v>1</v>
      </c>
      <c r="L13" s="2">
        <f t="shared" ref="L13:L17" si="27">M13/1.19</f>
        <v>15.084033613445378</v>
      </c>
      <c r="M13">
        <f>$M$2</f>
        <v>17.95</v>
      </c>
      <c r="N13">
        <v>1</v>
      </c>
      <c r="O13">
        <v>1</v>
      </c>
      <c r="P13" s="2">
        <f t="shared" ref="P13:P17" si="28">L13*0.5789</f>
        <v>8.7321470588235286</v>
      </c>
      <c r="Q13" t="s">
        <v>41</v>
      </c>
      <c r="R13" t="s">
        <v>42</v>
      </c>
      <c r="S13" t="s">
        <v>42</v>
      </c>
      <c r="T13" t="s">
        <v>42</v>
      </c>
      <c r="U13" t="s">
        <v>43</v>
      </c>
      <c r="V13" t="str">
        <f>$V$2</f>
        <v>T-Größe</v>
      </c>
      <c r="W13" t="s">
        <v>28</v>
      </c>
      <c r="X13">
        <v>50</v>
      </c>
      <c r="Y13" t="s">
        <v>28</v>
      </c>
      <c r="Z13" t="str">
        <f>$Z$2</f>
        <v>Farbe</v>
      </c>
      <c r="AA13" t="s">
        <v>54</v>
      </c>
      <c r="AB13">
        <f>VLOOKUP(AA13,Zuordnung!$G$4:$H$11,2,FALSE)</f>
        <v>12</v>
      </c>
      <c r="AC13" t="str">
        <f>PROPER(AA13)</f>
        <v>Rot</v>
      </c>
      <c r="AE13" t="s">
        <v>44</v>
      </c>
    </row>
    <row r="14" spans="1:32" x14ac:dyDescent="0.25">
      <c r="A14" t="str">
        <f t="shared" ref="A14:A17" si="29">$A$2</f>
        <v>TS242</v>
      </c>
      <c r="B14" t="str">
        <f t="shared" ref="B14:B17" si="30">CONCATENATE(A14,"-",X14,"-",AB14)</f>
        <v>TS242-51-12</v>
      </c>
      <c r="C14">
        <v>1</v>
      </c>
      <c r="D14" t="str">
        <f>A14</f>
        <v>TS242</v>
      </c>
      <c r="E14" t="s">
        <v>45</v>
      </c>
      <c r="F14" t="str">
        <f>$F$2</f>
        <v>T-Shirt aus Baumwolle.</v>
      </c>
      <c r="G14" t="s">
        <v>57</v>
      </c>
      <c r="I14">
        <f t="shared" ref="I14:I17" si="31">$I$2</f>
        <v>8100</v>
      </c>
      <c r="J14" t="str">
        <f t="shared" ref="J14:J17" si="32">$J$2</f>
        <v>Stk.</v>
      </c>
      <c r="K14">
        <v>1</v>
      </c>
      <c r="L14" s="2">
        <f t="shared" si="27"/>
        <v>15.084033613445378</v>
      </c>
      <c r="M14">
        <f t="shared" ref="M14:M17" si="33">M13</f>
        <v>17.95</v>
      </c>
      <c r="N14">
        <v>1</v>
      </c>
      <c r="O14">
        <v>1</v>
      </c>
      <c r="P14" s="2">
        <f t="shared" si="28"/>
        <v>8.7321470588235286</v>
      </c>
      <c r="Q14" t="s">
        <v>41</v>
      </c>
      <c r="R14" t="s">
        <v>42</v>
      </c>
      <c r="S14" t="s">
        <v>42</v>
      </c>
      <c r="T14" t="s">
        <v>42</v>
      </c>
      <c r="U14" t="s">
        <v>43</v>
      </c>
      <c r="V14" t="str">
        <f t="shared" ref="V14:V17" si="34">$V$2</f>
        <v>T-Größe</v>
      </c>
      <c r="W14" t="s">
        <v>29</v>
      </c>
      <c r="X14">
        <v>51</v>
      </c>
      <c r="Y14" t="s">
        <v>29</v>
      </c>
      <c r="Z14" t="str">
        <f t="shared" ref="Z14:Z17" si="35">$Z$2</f>
        <v>Farbe</v>
      </c>
      <c r="AA14" t="str">
        <f>AA13</f>
        <v>Rot</v>
      </c>
      <c r="AB14">
        <f>AB13</f>
        <v>12</v>
      </c>
      <c r="AC14" t="str">
        <f t="shared" ref="AC14:AC17" si="36">PROPER(AA14)</f>
        <v>Rot</v>
      </c>
      <c r="AE14" t="s">
        <v>44</v>
      </c>
    </row>
    <row r="15" spans="1:32" x14ac:dyDescent="0.25">
      <c r="A15" t="str">
        <f t="shared" si="29"/>
        <v>TS242</v>
      </c>
      <c r="B15" t="str">
        <f t="shared" si="30"/>
        <v>TS242-52-12</v>
      </c>
      <c r="C15">
        <v>1</v>
      </c>
      <c r="D15" t="str">
        <f t="shared" ref="D15:D17" si="37">A15</f>
        <v>TS242</v>
      </c>
      <c r="E15" t="s">
        <v>45</v>
      </c>
      <c r="F15" t="str">
        <f t="shared" ref="F15:F17" si="38">$F$2</f>
        <v>T-Shirt aus Baumwolle.</v>
      </c>
      <c r="G15" t="s">
        <v>57</v>
      </c>
      <c r="I15">
        <f t="shared" si="31"/>
        <v>8100</v>
      </c>
      <c r="J15" t="str">
        <f t="shared" si="32"/>
        <v>Stk.</v>
      </c>
      <c r="K15">
        <v>1</v>
      </c>
      <c r="L15" s="2">
        <f t="shared" si="27"/>
        <v>15.084033613445378</v>
      </c>
      <c r="M15">
        <f t="shared" si="33"/>
        <v>17.95</v>
      </c>
      <c r="N15">
        <v>1</v>
      </c>
      <c r="O15">
        <v>1</v>
      </c>
      <c r="P15" s="2">
        <f t="shared" si="28"/>
        <v>8.7321470588235286</v>
      </c>
      <c r="Q15" t="s">
        <v>41</v>
      </c>
      <c r="R15" t="s">
        <v>42</v>
      </c>
      <c r="S15" t="s">
        <v>42</v>
      </c>
      <c r="T15" t="s">
        <v>42</v>
      </c>
      <c r="U15" t="s">
        <v>43</v>
      </c>
      <c r="V15" t="str">
        <f t="shared" si="34"/>
        <v>T-Größe</v>
      </c>
      <c r="W15" t="s">
        <v>30</v>
      </c>
      <c r="X15">
        <v>52</v>
      </c>
      <c r="Y15" t="s">
        <v>30</v>
      </c>
      <c r="Z15" t="str">
        <f t="shared" si="35"/>
        <v>Farbe</v>
      </c>
      <c r="AA15" t="str">
        <f t="shared" ref="AA15:AB17" si="39">AA14</f>
        <v>Rot</v>
      </c>
      <c r="AB15">
        <f t="shared" si="39"/>
        <v>12</v>
      </c>
      <c r="AC15" t="str">
        <f t="shared" si="36"/>
        <v>Rot</v>
      </c>
      <c r="AE15" t="s">
        <v>44</v>
      </c>
    </row>
    <row r="16" spans="1:32" x14ac:dyDescent="0.25">
      <c r="A16" t="str">
        <f t="shared" si="29"/>
        <v>TS242</v>
      </c>
      <c r="B16" t="str">
        <f t="shared" si="30"/>
        <v>TS242-53-12</v>
      </c>
      <c r="C16">
        <v>1</v>
      </c>
      <c r="D16" t="str">
        <f t="shared" si="37"/>
        <v>TS242</v>
      </c>
      <c r="E16" t="s">
        <v>45</v>
      </c>
      <c r="F16" t="str">
        <f t="shared" si="38"/>
        <v>T-Shirt aus Baumwolle.</v>
      </c>
      <c r="G16" t="s">
        <v>57</v>
      </c>
      <c r="I16">
        <f t="shared" si="31"/>
        <v>8100</v>
      </c>
      <c r="J16" t="str">
        <f t="shared" si="32"/>
        <v>Stk.</v>
      </c>
      <c r="K16">
        <v>1</v>
      </c>
      <c r="L16" s="2">
        <f t="shared" si="27"/>
        <v>15.084033613445378</v>
      </c>
      <c r="M16">
        <f t="shared" si="33"/>
        <v>17.95</v>
      </c>
      <c r="N16">
        <v>1</v>
      </c>
      <c r="O16">
        <v>1</v>
      </c>
      <c r="P16" s="2">
        <f t="shared" si="28"/>
        <v>8.7321470588235286</v>
      </c>
      <c r="Q16" t="s">
        <v>41</v>
      </c>
      <c r="R16" t="s">
        <v>42</v>
      </c>
      <c r="S16" t="s">
        <v>42</v>
      </c>
      <c r="T16" t="s">
        <v>42</v>
      </c>
      <c r="U16" t="s">
        <v>43</v>
      </c>
      <c r="V16" t="str">
        <f t="shared" si="34"/>
        <v>T-Größe</v>
      </c>
      <c r="W16" t="s">
        <v>31</v>
      </c>
      <c r="X16">
        <v>53</v>
      </c>
      <c r="Y16" t="s">
        <v>31</v>
      </c>
      <c r="Z16" t="str">
        <f t="shared" si="35"/>
        <v>Farbe</v>
      </c>
      <c r="AA16" t="str">
        <f t="shared" si="39"/>
        <v>Rot</v>
      </c>
      <c r="AB16">
        <f t="shared" si="39"/>
        <v>12</v>
      </c>
      <c r="AC16" t="str">
        <f t="shared" si="36"/>
        <v>Rot</v>
      </c>
      <c r="AE16" t="s">
        <v>44</v>
      </c>
    </row>
    <row r="17" spans="1:31" x14ac:dyDescent="0.25">
      <c r="A17" t="str">
        <f t="shared" si="29"/>
        <v>TS242</v>
      </c>
      <c r="B17" t="str">
        <f t="shared" si="30"/>
        <v>TS242-54-12</v>
      </c>
      <c r="C17">
        <v>1</v>
      </c>
      <c r="D17" t="str">
        <f t="shared" si="37"/>
        <v>TS242</v>
      </c>
      <c r="E17" t="s">
        <v>45</v>
      </c>
      <c r="F17" t="str">
        <f t="shared" si="38"/>
        <v>T-Shirt aus Baumwolle.</v>
      </c>
      <c r="G17" t="s">
        <v>57</v>
      </c>
      <c r="I17">
        <f t="shared" si="31"/>
        <v>8100</v>
      </c>
      <c r="J17" t="str">
        <f t="shared" si="32"/>
        <v>Stk.</v>
      </c>
      <c r="K17">
        <v>1</v>
      </c>
      <c r="L17" s="2">
        <f t="shared" si="27"/>
        <v>15.084033613445378</v>
      </c>
      <c r="M17">
        <f t="shared" si="33"/>
        <v>17.95</v>
      </c>
      <c r="N17">
        <v>1</v>
      </c>
      <c r="O17">
        <v>1</v>
      </c>
      <c r="P17" s="2">
        <f t="shared" si="28"/>
        <v>8.7321470588235286</v>
      </c>
      <c r="Q17" t="s">
        <v>41</v>
      </c>
      <c r="R17" t="s">
        <v>42</v>
      </c>
      <c r="S17" t="s">
        <v>42</v>
      </c>
      <c r="T17" t="s">
        <v>42</v>
      </c>
      <c r="U17" t="s">
        <v>43</v>
      </c>
      <c r="V17" t="str">
        <f t="shared" si="34"/>
        <v>T-Größe</v>
      </c>
      <c r="W17" t="s">
        <v>32</v>
      </c>
      <c r="X17">
        <v>54</v>
      </c>
      <c r="Y17" t="s">
        <v>32</v>
      </c>
      <c r="Z17" t="str">
        <f t="shared" si="35"/>
        <v>Farbe</v>
      </c>
      <c r="AA17" t="str">
        <f t="shared" si="39"/>
        <v>Rot</v>
      </c>
      <c r="AB17">
        <f t="shared" si="39"/>
        <v>12</v>
      </c>
      <c r="AC17" t="str">
        <f t="shared" si="36"/>
        <v>Rot</v>
      </c>
      <c r="AE17" t="s">
        <v>44</v>
      </c>
    </row>
    <row r="18" spans="1:31" x14ac:dyDescent="0.25">
      <c r="A18" t="str">
        <f>$A$2</f>
        <v>TS242</v>
      </c>
      <c r="B18" t="str">
        <f>CONCATENATE(A18,"-",X18,"-",AB18)</f>
        <v>TS242-50-10</v>
      </c>
      <c r="C18">
        <v>1</v>
      </c>
      <c r="D18" t="str">
        <f>A18</f>
        <v>TS242</v>
      </c>
      <c r="E18" t="s">
        <v>45</v>
      </c>
      <c r="F18" t="str">
        <f>$F$2</f>
        <v>T-Shirt aus Baumwolle.</v>
      </c>
      <c r="G18" t="s">
        <v>57</v>
      </c>
      <c r="I18">
        <f>$I$2</f>
        <v>8100</v>
      </c>
      <c r="J18" t="str">
        <f>$J$2</f>
        <v>Stk.</v>
      </c>
      <c r="K18">
        <v>1</v>
      </c>
      <c r="L18" s="2">
        <f t="shared" ref="L18:L22" si="40">M18/1.19</f>
        <v>15.084033613445378</v>
      </c>
      <c r="M18">
        <f>$M$2</f>
        <v>17.95</v>
      </c>
      <c r="N18">
        <v>1</v>
      </c>
      <c r="O18">
        <v>1</v>
      </c>
      <c r="P18" s="2">
        <f t="shared" ref="P18:P22" si="41">L18*0.5789</f>
        <v>8.7321470588235286</v>
      </c>
      <c r="Q18" t="s">
        <v>41</v>
      </c>
      <c r="R18" t="s">
        <v>42</v>
      </c>
      <c r="S18" t="s">
        <v>42</v>
      </c>
      <c r="T18" t="s">
        <v>42</v>
      </c>
      <c r="U18" t="s">
        <v>43</v>
      </c>
      <c r="V18" t="str">
        <f>$V$2</f>
        <v>T-Größe</v>
      </c>
      <c r="W18" t="s">
        <v>28</v>
      </c>
      <c r="X18">
        <v>50</v>
      </c>
      <c r="Y18" t="s">
        <v>28</v>
      </c>
      <c r="Z18" t="str">
        <f>$Z$2</f>
        <v>Farbe</v>
      </c>
      <c r="AA18" t="s">
        <v>52</v>
      </c>
      <c r="AB18">
        <f>VLOOKUP(AA18,Zuordnung!$G$4:$H$11,2,FALSE)</f>
        <v>10</v>
      </c>
      <c r="AC18" t="str">
        <f>PROPER(AA18)</f>
        <v>Weiß</v>
      </c>
      <c r="AE18" t="s">
        <v>44</v>
      </c>
    </row>
    <row r="19" spans="1:31" x14ac:dyDescent="0.25">
      <c r="A19" t="str">
        <f t="shared" ref="A19:A22" si="42">$A$2</f>
        <v>TS242</v>
      </c>
      <c r="B19" t="str">
        <f t="shared" ref="B19:B22" si="43">CONCATENATE(A19,"-",X19,"-",AB19)</f>
        <v>TS242-51-10</v>
      </c>
      <c r="C19">
        <v>1</v>
      </c>
      <c r="D19" t="str">
        <f>A19</f>
        <v>TS242</v>
      </c>
      <c r="E19" t="s">
        <v>45</v>
      </c>
      <c r="F19" t="str">
        <f>$F$2</f>
        <v>T-Shirt aus Baumwolle.</v>
      </c>
      <c r="G19" t="s">
        <v>57</v>
      </c>
      <c r="I19">
        <f t="shared" ref="I19:I22" si="44">$I$2</f>
        <v>8100</v>
      </c>
      <c r="J19" t="str">
        <f t="shared" ref="J19:J22" si="45">$J$2</f>
        <v>Stk.</v>
      </c>
      <c r="K19">
        <v>1</v>
      </c>
      <c r="L19" s="2">
        <f t="shared" si="40"/>
        <v>15.084033613445378</v>
      </c>
      <c r="M19">
        <f t="shared" ref="M19:M22" si="46">M18</f>
        <v>17.95</v>
      </c>
      <c r="N19">
        <v>1</v>
      </c>
      <c r="O19">
        <v>1</v>
      </c>
      <c r="P19" s="2">
        <f t="shared" si="41"/>
        <v>8.7321470588235286</v>
      </c>
      <c r="Q19" t="s">
        <v>41</v>
      </c>
      <c r="R19" t="s">
        <v>42</v>
      </c>
      <c r="S19" t="s">
        <v>42</v>
      </c>
      <c r="T19" t="s">
        <v>42</v>
      </c>
      <c r="U19" t="s">
        <v>43</v>
      </c>
      <c r="V19" t="str">
        <f t="shared" ref="V19:V22" si="47">$V$2</f>
        <v>T-Größe</v>
      </c>
      <c r="W19" t="s">
        <v>29</v>
      </c>
      <c r="X19">
        <v>51</v>
      </c>
      <c r="Y19" t="s">
        <v>29</v>
      </c>
      <c r="Z19" t="str">
        <f t="shared" ref="Z19:Z22" si="48">$Z$2</f>
        <v>Farbe</v>
      </c>
      <c r="AA19" t="str">
        <f>AA18</f>
        <v>Weiß</v>
      </c>
      <c r="AB19">
        <f>AB18</f>
        <v>10</v>
      </c>
      <c r="AC19" t="str">
        <f t="shared" ref="AC19:AC22" si="49">PROPER(AA19)</f>
        <v>Weiß</v>
      </c>
      <c r="AE19" t="s">
        <v>44</v>
      </c>
    </row>
    <row r="20" spans="1:31" x14ac:dyDescent="0.25">
      <c r="A20" t="str">
        <f t="shared" si="42"/>
        <v>TS242</v>
      </c>
      <c r="B20" t="str">
        <f t="shared" si="43"/>
        <v>TS242-52-10</v>
      </c>
      <c r="C20">
        <v>1</v>
      </c>
      <c r="D20" t="str">
        <f t="shared" ref="D20:D22" si="50">A20</f>
        <v>TS242</v>
      </c>
      <c r="E20" t="s">
        <v>45</v>
      </c>
      <c r="F20" t="str">
        <f t="shared" ref="F20:F22" si="51">$F$2</f>
        <v>T-Shirt aus Baumwolle.</v>
      </c>
      <c r="G20" t="s">
        <v>57</v>
      </c>
      <c r="I20">
        <f t="shared" si="44"/>
        <v>8100</v>
      </c>
      <c r="J20" t="str">
        <f t="shared" si="45"/>
        <v>Stk.</v>
      </c>
      <c r="K20">
        <v>1</v>
      </c>
      <c r="L20" s="2">
        <f t="shared" si="40"/>
        <v>15.084033613445378</v>
      </c>
      <c r="M20">
        <f t="shared" si="46"/>
        <v>17.95</v>
      </c>
      <c r="N20">
        <v>1</v>
      </c>
      <c r="O20">
        <v>1</v>
      </c>
      <c r="P20" s="2">
        <f t="shared" si="41"/>
        <v>8.7321470588235286</v>
      </c>
      <c r="Q20" t="s">
        <v>41</v>
      </c>
      <c r="R20" t="s">
        <v>42</v>
      </c>
      <c r="S20" t="s">
        <v>42</v>
      </c>
      <c r="T20" t="s">
        <v>42</v>
      </c>
      <c r="U20" t="s">
        <v>43</v>
      </c>
      <c r="V20" t="str">
        <f t="shared" si="47"/>
        <v>T-Größe</v>
      </c>
      <c r="W20" t="s">
        <v>30</v>
      </c>
      <c r="X20">
        <v>52</v>
      </c>
      <c r="Y20" t="s">
        <v>30</v>
      </c>
      <c r="Z20" t="str">
        <f t="shared" si="48"/>
        <v>Farbe</v>
      </c>
      <c r="AA20" t="str">
        <f t="shared" ref="AA20:AA22" si="52">AA19</f>
        <v>Weiß</v>
      </c>
      <c r="AB20">
        <f t="shared" ref="AB20:AB22" si="53">AB19</f>
        <v>10</v>
      </c>
      <c r="AC20" t="str">
        <f t="shared" si="49"/>
        <v>Weiß</v>
      </c>
      <c r="AE20" t="s">
        <v>44</v>
      </c>
    </row>
    <row r="21" spans="1:31" x14ac:dyDescent="0.25">
      <c r="A21" t="str">
        <f t="shared" si="42"/>
        <v>TS242</v>
      </c>
      <c r="B21" t="str">
        <f t="shared" si="43"/>
        <v>TS242-53-10</v>
      </c>
      <c r="C21">
        <v>1</v>
      </c>
      <c r="D21" t="str">
        <f t="shared" si="50"/>
        <v>TS242</v>
      </c>
      <c r="E21" t="s">
        <v>45</v>
      </c>
      <c r="F21" t="str">
        <f t="shared" si="51"/>
        <v>T-Shirt aus Baumwolle.</v>
      </c>
      <c r="G21" t="s">
        <v>57</v>
      </c>
      <c r="I21">
        <f t="shared" si="44"/>
        <v>8100</v>
      </c>
      <c r="J21" t="str">
        <f t="shared" si="45"/>
        <v>Stk.</v>
      </c>
      <c r="K21">
        <v>1</v>
      </c>
      <c r="L21" s="2">
        <f t="shared" si="40"/>
        <v>15.084033613445378</v>
      </c>
      <c r="M21">
        <f t="shared" si="46"/>
        <v>17.95</v>
      </c>
      <c r="N21">
        <v>1</v>
      </c>
      <c r="O21">
        <v>1</v>
      </c>
      <c r="P21" s="2">
        <f t="shared" si="41"/>
        <v>8.7321470588235286</v>
      </c>
      <c r="Q21" t="s">
        <v>41</v>
      </c>
      <c r="R21" t="s">
        <v>42</v>
      </c>
      <c r="S21" t="s">
        <v>42</v>
      </c>
      <c r="T21" t="s">
        <v>42</v>
      </c>
      <c r="U21" t="s">
        <v>43</v>
      </c>
      <c r="V21" t="str">
        <f t="shared" si="47"/>
        <v>T-Größe</v>
      </c>
      <c r="W21" t="s">
        <v>31</v>
      </c>
      <c r="X21">
        <v>53</v>
      </c>
      <c r="Y21" t="s">
        <v>31</v>
      </c>
      <c r="Z21" t="str">
        <f t="shared" si="48"/>
        <v>Farbe</v>
      </c>
      <c r="AA21" t="str">
        <f t="shared" si="52"/>
        <v>Weiß</v>
      </c>
      <c r="AB21">
        <f t="shared" si="53"/>
        <v>10</v>
      </c>
      <c r="AC21" t="str">
        <f t="shared" si="49"/>
        <v>Weiß</v>
      </c>
      <c r="AE21" t="s">
        <v>44</v>
      </c>
    </row>
    <row r="22" spans="1:31" x14ac:dyDescent="0.25">
      <c r="A22" t="str">
        <f t="shared" si="42"/>
        <v>TS242</v>
      </c>
      <c r="B22" t="str">
        <f t="shared" si="43"/>
        <v>TS242-54-10</v>
      </c>
      <c r="C22">
        <v>1</v>
      </c>
      <c r="D22" t="str">
        <f t="shared" si="50"/>
        <v>TS242</v>
      </c>
      <c r="E22" t="s">
        <v>45</v>
      </c>
      <c r="F22" t="str">
        <f t="shared" si="51"/>
        <v>T-Shirt aus Baumwolle.</v>
      </c>
      <c r="G22" t="s">
        <v>57</v>
      </c>
      <c r="I22">
        <f t="shared" si="44"/>
        <v>8100</v>
      </c>
      <c r="J22" t="str">
        <f t="shared" si="45"/>
        <v>Stk.</v>
      </c>
      <c r="K22">
        <v>1</v>
      </c>
      <c r="L22" s="2">
        <f t="shared" si="40"/>
        <v>15.084033613445378</v>
      </c>
      <c r="M22">
        <f t="shared" si="46"/>
        <v>17.95</v>
      </c>
      <c r="N22">
        <v>1</v>
      </c>
      <c r="O22">
        <v>1</v>
      </c>
      <c r="P22" s="2">
        <f t="shared" si="41"/>
        <v>8.7321470588235286</v>
      </c>
      <c r="Q22" t="s">
        <v>41</v>
      </c>
      <c r="R22" t="s">
        <v>42</v>
      </c>
      <c r="S22" t="s">
        <v>42</v>
      </c>
      <c r="T22" t="s">
        <v>42</v>
      </c>
      <c r="U22" t="s">
        <v>43</v>
      </c>
      <c r="V22" t="str">
        <f t="shared" si="47"/>
        <v>T-Größe</v>
      </c>
      <c r="W22" t="s">
        <v>32</v>
      </c>
      <c r="X22">
        <v>54</v>
      </c>
      <c r="Y22" t="s">
        <v>32</v>
      </c>
      <c r="Z22" t="str">
        <f t="shared" si="48"/>
        <v>Farbe</v>
      </c>
      <c r="AA22" t="str">
        <f t="shared" si="52"/>
        <v>Weiß</v>
      </c>
      <c r="AB22">
        <f t="shared" si="53"/>
        <v>10</v>
      </c>
      <c r="AC22" t="str">
        <f t="shared" si="49"/>
        <v>Weiß</v>
      </c>
      <c r="AE22" t="s">
        <v>44</v>
      </c>
    </row>
    <row r="23" spans="1:31" x14ac:dyDescent="0.25">
      <c r="A23" t="str">
        <f>$A$2</f>
        <v>TS242</v>
      </c>
      <c r="B23" t="str">
        <f>CONCATENATE(A23,"-",X23,"-",AB23)</f>
        <v>TS242-50-17</v>
      </c>
      <c r="C23">
        <v>1</v>
      </c>
      <c r="D23" t="str">
        <f>A23</f>
        <v>TS242</v>
      </c>
      <c r="E23" t="s">
        <v>45</v>
      </c>
      <c r="F23" t="str">
        <f>$F$2</f>
        <v>T-Shirt aus Baumwolle.</v>
      </c>
      <c r="G23" t="s">
        <v>57</v>
      </c>
      <c r="I23">
        <f>$I$2</f>
        <v>8100</v>
      </c>
      <c r="J23" t="str">
        <f>$J$2</f>
        <v>Stk.</v>
      </c>
      <c r="K23">
        <v>1</v>
      </c>
      <c r="L23" s="2">
        <f t="shared" ref="L23:L27" si="54">M23/1.19</f>
        <v>15.084033613445378</v>
      </c>
      <c r="M23">
        <f>$M$2</f>
        <v>17.95</v>
      </c>
      <c r="N23">
        <v>1</v>
      </c>
      <c r="O23">
        <v>1</v>
      </c>
      <c r="P23" s="2">
        <f t="shared" ref="P23:P27" si="55">L23*0.5789</f>
        <v>8.7321470588235286</v>
      </c>
      <c r="Q23" t="s">
        <v>41</v>
      </c>
      <c r="R23" t="s">
        <v>42</v>
      </c>
      <c r="S23" t="s">
        <v>42</v>
      </c>
      <c r="T23" t="s">
        <v>42</v>
      </c>
      <c r="U23" t="s">
        <v>43</v>
      </c>
      <c r="V23" t="str">
        <f>$V$2</f>
        <v>T-Größe</v>
      </c>
      <c r="W23" t="s">
        <v>28</v>
      </c>
      <c r="X23">
        <v>50</v>
      </c>
      <c r="Y23" t="s">
        <v>28</v>
      </c>
      <c r="Z23" t="str">
        <f>$Z$2</f>
        <v>Farbe</v>
      </c>
      <c r="AA23" t="s">
        <v>48</v>
      </c>
      <c r="AB23">
        <f>VLOOKUP(AA23,Zuordnung!$G$4:$H$11,2,FALSE)</f>
        <v>17</v>
      </c>
      <c r="AC23" t="str">
        <f>PROPER(AA23)</f>
        <v>Schwarz</v>
      </c>
      <c r="AE23" t="s">
        <v>44</v>
      </c>
    </row>
    <row r="24" spans="1:31" x14ac:dyDescent="0.25">
      <c r="A24" t="str">
        <f t="shared" ref="A24:A27" si="56">$A$2</f>
        <v>TS242</v>
      </c>
      <c r="B24" t="str">
        <f t="shared" ref="B24:B27" si="57">CONCATENATE(A24,"-",X24,"-",AB24)</f>
        <v>TS242-51-17</v>
      </c>
      <c r="C24">
        <v>1</v>
      </c>
      <c r="D24" t="str">
        <f>A24</f>
        <v>TS242</v>
      </c>
      <c r="E24" t="s">
        <v>45</v>
      </c>
      <c r="F24" t="str">
        <f>$F$2</f>
        <v>T-Shirt aus Baumwolle.</v>
      </c>
      <c r="G24" t="s">
        <v>57</v>
      </c>
      <c r="I24">
        <f t="shared" ref="I24:I27" si="58">$I$2</f>
        <v>8100</v>
      </c>
      <c r="J24" t="str">
        <f t="shared" ref="J24:J27" si="59">$J$2</f>
        <v>Stk.</v>
      </c>
      <c r="K24">
        <v>1</v>
      </c>
      <c r="L24" s="2">
        <f t="shared" si="54"/>
        <v>15.084033613445378</v>
      </c>
      <c r="M24">
        <f t="shared" ref="M24:M27" si="60">M23</f>
        <v>17.95</v>
      </c>
      <c r="N24">
        <v>1</v>
      </c>
      <c r="O24">
        <v>1</v>
      </c>
      <c r="P24" s="2">
        <f t="shared" si="55"/>
        <v>8.7321470588235286</v>
      </c>
      <c r="Q24" t="s">
        <v>41</v>
      </c>
      <c r="R24" t="s">
        <v>42</v>
      </c>
      <c r="S24" t="s">
        <v>42</v>
      </c>
      <c r="T24" t="s">
        <v>42</v>
      </c>
      <c r="U24" t="s">
        <v>43</v>
      </c>
      <c r="V24" t="str">
        <f t="shared" ref="V24:V27" si="61">$V$2</f>
        <v>T-Größe</v>
      </c>
      <c r="W24" t="s">
        <v>29</v>
      </c>
      <c r="X24">
        <v>51</v>
      </c>
      <c r="Y24" t="s">
        <v>29</v>
      </c>
      <c r="Z24" t="str">
        <f t="shared" ref="Z24:Z27" si="62">$Z$2</f>
        <v>Farbe</v>
      </c>
      <c r="AA24" t="str">
        <f>AA23</f>
        <v>Schwarz</v>
      </c>
      <c r="AB24">
        <f>AB23</f>
        <v>17</v>
      </c>
      <c r="AC24" t="str">
        <f t="shared" ref="AC24:AC27" si="63">PROPER(AA24)</f>
        <v>Schwarz</v>
      </c>
      <c r="AE24" t="s">
        <v>44</v>
      </c>
    </row>
    <row r="25" spans="1:31" x14ac:dyDescent="0.25">
      <c r="A25" t="str">
        <f t="shared" si="56"/>
        <v>TS242</v>
      </c>
      <c r="B25" t="str">
        <f t="shared" si="57"/>
        <v>TS242-52-17</v>
      </c>
      <c r="C25">
        <v>1</v>
      </c>
      <c r="D25" t="str">
        <f t="shared" ref="D25:D27" si="64">A25</f>
        <v>TS242</v>
      </c>
      <c r="E25" t="s">
        <v>45</v>
      </c>
      <c r="F25" t="str">
        <f t="shared" ref="F25:F27" si="65">$F$2</f>
        <v>T-Shirt aus Baumwolle.</v>
      </c>
      <c r="G25" t="s">
        <v>57</v>
      </c>
      <c r="I25">
        <f t="shared" si="58"/>
        <v>8100</v>
      </c>
      <c r="J25" t="str">
        <f t="shared" si="59"/>
        <v>Stk.</v>
      </c>
      <c r="K25">
        <v>1</v>
      </c>
      <c r="L25" s="2">
        <f t="shared" si="54"/>
        <v>15.084033613445378</v>
      </c>
      <c r="M25">
        <f t="shared" si="60"/>
        <v>17.95</v>
      </c>
      <c r="N25">
        <v>1</v>
      </c>
      <c r="O25">
        <v>1</v>
      </c>
      <c r="P25" s="2">
        <f t="shared" si="55"/>
        <v>8.7321470588235286</v>
      </c>
      <c r="Q25" t="s">
        <v>41</v>
      </c>
      <c r="R25" t="s">
        <v>42</v>
      </c>
      <c r="S25" t="s">
        <v>42</v>
      </c>
      <c r="T25" t="s">
        <v>42</v>
      </c>
      <c r="U25" t="s">
        <v>43</v>
      </c>
      <c r="V25" t="str">
        <f t="shared" si="61"/>
        <v>T-Größe</v>
      </c>
      <c r="W25" t="s">
        <v>30</v>
      </c>
      <c r="X25">
        <v>52</v>
      </c>
      <c r="Y25" t="s">
        <v>30</v>
      </c>
      <c r="Z25" t="str">
        <f t="shared" si="62"/>
        <v>Farbe</v>
      </c>
      <c r="AA25" t="str">
        <f t="shared" ref="AA25:AA27" si="66">AA24</f>
        <v>Schwarz</v>
      </c>
      <c r="AB25">
        <f t="shared" ref="AB25:AB27" si="67">AB24</f>
        <v>17</v>
      </c>
      <c r="AC25" t="str">
        <f t="shared" si="63"/>
        <v>Schwarz</v>
      </c>
      <c r="AE25" t="s">
        <v>44</v>
      </c>
    </row>
    <row r="26" spans="1:31" x14ac:dyDescent="0.25">
      <c r="A26" t="str">
        <f t="shared" si="56"/>
        <v>TS242</v>
      </c>
      <c r="B26" t="str">
        <f t="shared" si="57"/>
        <v>TS242-53-17</v>
      </c>
      <c r="C26">
        <v>1</v>
      </c>
      <c r="D26" t="str">
        <f t="shared" si="64"/>
        <v>TS242</v>
      </c>
      <c r="E26" t="s">
        <v>45</v>
      </c>
      <c r="F26" t="str">
        <f t="shared" si="65"/>
        <v>T-Shirt aus Baumwolle.</v>
      </c>
      <c r="G26" t="s">
        <v>57</v>
      </c>
      <c r="I26">
        <f t="shared" si="58"/>
        <v>8100</v>
      </c>
      <c r="J26" t="str">
        <f t="shared" si="59"/>
        <v>Stk.</v>
      </c>
      <c r="K26">
        <v>1</v>
      </c>
      <c r="L26" s="2">
        <f t="shared" si="54"/>
        <v>15.084033613445378</v>
      </c>
      <c r="M26">
        <f t="shared" si="60"/>
        <v>17.95</v>
      </c>
      <c r="N26">
        <v>1</v>
      </c>
      <c r="O26">
        <v>1</v>
      </c>
      <c r="P26" s="2">
        <f t="shared" si="55"/>
        <v>8.7321470588235286</v>
      </c>
      <c r="Q26" t="s">
        <v>41</v>
      </c>
      <c r="R26" t="s">
        <v>42</v>
      </c>
      <c r="S26" t="s">
        <v>42</v>
      </c>
      <c r="T26" t="s">
        <v>42</v>
      </c>
      <c r="U26" t="s">
        <v>43</v>
      </c>
      <c r="V26" t="str">
        <f t="shared" si="61"/>
        <v>T-Größe</v>
      </c>
      <c r="W26" t="s">
        <v>31</v>
      </c>
      <c r="X26">
        <v>53</v>
      </c>
      <c r="Y26" t="s">
        <v>31</v>
      </c>
      <c r="Z26" t="str">
        <f t="shared" si="62"/>
        <v>Farbe</v>
      </c>
      <c r="AA26" t="str">
        <f t="shared" si="66"/>
        <v>Schwarz</v>
      </c>
      <c r="AB26">
        <f t="shared" si="67"/>
        <v>17</v>
      </c>
      <c r="AC26" t="str">
        <f t="shared" si="63"/>
        <v>Schwarz</v>
      </c>
      <c r="AE26" t="s">
        <v>44</v>
      </c>
    </row>
    <row r="27" spans="1:31" x14ac:dyDescent="0.25">
      <c r="A27" t="str">
        <f t="shared" si="56"/>
        <v>TS242</v>
      </c>
      <c r="B27" t="str">
        <f t="shared" si="57"/>
        <v>TS242-54-17</v>
      </c>
      <c r="C27">
        <v>1</v>
      </c>
      <c r="D27" t="str">
        <f t="shared" si="64"/>
        <v>TS242</v>
      </c>
      <c r="E27" t="s">
        <v>45</v>
      </c>
      <c r="F27" t="str">
        <f t="shared" si="65"/>
        <v>T-Shirt aus Baumwolle.</v>
      </c>
      <c r="G27" t="s">
        <v>57</v>
      </c>
      <c r="I27">
        <f t="shared" si="58"/>
        <v>8100</v>
      </c>
      <c r="J27" t="str">
        <f t="shared" si="59"/>
        <v>Stk.</v>
      </c>
      <c r="K27">
        <v>1</v>
      </c>
      <c r="L27" s="2">
        <f t="shared" si="54"/>
        <v>15.084033613445378</v>
      </c>
      <c r="M27">
        <f t="shared" si="60"/>
        <v>17.95</v>
      </c>
      <c r="N27">
        <v>1</v>
      </c>
      <c r="O27">
        <v>1</v>
      </c>
      <c r="P27" s="2">
        <f t="shared" si="55"/>
        <v>8.7321470588235286</v>
      </c>
      <c r="Q27" t="s">
        <v>41</v>
      </c>
      <c r="R27" t="s">
        <v>42</v>
      </c>
      <c r="S27" t="s">
        <v>42</v>
      </c>
      <c r="T27" t="s">
        <v>42</v>
      </c>
      <c r="U27" t="s">
        <v>43</v>
      </c>
      <c r="V27" t="str">
        <f t="shared" si="61"/>
        <v>T-Größe</v>
      </c>
      <c r="W27" t="s">
        <v>32</v>
      </c>
      <c r="X27">
        <v>54</v>
      </c>
      <c r="Y27" t="s">
        <v>32</v>
      </c>
      <c r="Z27" t="str">
        <f t="shared" si="62"/>
        <v>Farbe</v>
      </c>
      <c r="AA27" t="str">
        <f t="shared" si="66"/>
        <v>Schwarz</v>
      </c>
      <c r="AB27">
        <f t="shared" si="67"/>
        <v>17</v>
      </c>
      <c r="AC27" t="str">
        <f t="shared" si="63"/>
        <v>Schwarz</v>
      </c>
      <c r="AE27" t="s">
        <v>44</v>
      </c>
    </row>
  </sheetData>
  <autoFilter ref="A1:AF27" xr:uid="{433E9598-D44F-4272-9D2E-ADC5BD733E74}"/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31E9E-CD6F-407B-B888-1C28399E915F}">
  <dimension ref="B3:H11"/>
  <sheetViews>
    <sheetView workbookViewId="0">
      <selection activeCell="D23" sqref="D23"/>
    </sheetView>
  </sheetViews>
  <sheetFormatPr baseColWidth="10" defaultRowHeight="15" x14ac:dyDescent="0.25"/>
  <cols>
    <col min="3" max="3" width="18.28515625" customWidth="1"/>
  </cols>
  <sheetData>
    <row r="3" spans="2:8" x14ac:dyDescent="0.25">
      <c r="B3" s="17" t="s">
        <v>27</v>
      </c>
      <c r="C3" s="17"/>
      <c r="D3" s="17"/>
      <c r="F3" s="17" t="s">
        <v>47</v>
      </c>
      <c r="G3" s="17"/>
      <c r="H3" s="1"/>
    </row>
    <row r="4" spans="2:8" x14ac:dyDescent="0.25">
      <c r="B4">
        <v>50</v>
      </c>
      <c r="C4" t="s">
        <v>28</v>
      </c>
      <c r="D4" t="s">
        <v>28</v>
      </c>
      <c r="G4" t="s">
        <v>48</v>
      </c>
      <c r="H4">
        <v>17</v>
      </c>
    </row>
    <row r="5" spans="2:8" x14ac:dyDescent="0.25">
      <c r="B5">
        <v>51</v>
      </c>
      <c r="C5" t="s">
        <v>29</v>
      </c>
      <c r="D5" t="s">
        <v>29</v>
      </c>
      <c r="G5" t="s">
        <v>49</v>
      </c>
      <c r="H5">
        <v>16</v>
      </c>
    </row>
    <row r="6" spans="2:8" x14ac:dyDescent="0.25">
      <c r="B6">
        <v>52</v>
      </c>
      <c r="C6" t="s">
        <v>30</v>
      </c>
      <c r="D6" t="s">
        <v>30</v>
      </c>
      <c r="G6" t="s">
        <v>50</v>
      </c>
      <c r="H6">
        <v>15</v>
      </c>
    </row>
    <row r="7" spans="2:8" x14ac:dyDescent="0.25">
      <c r="B7">
        <v>53</v>
      </c>
      <c r="C7" t="s">
        <v>31</v>
      </c>
      <c r="D7" t="s">
        <v>31</v>
      </c>
      <c r="G7" t="s">
        <v>51</v>
      </c>
      <c r="H7">
        <v>14</v>
      </c>
    </row>
    <row r="8" spans="2:8" x14ac:dyDescent="0.25">
      <c r="B8">
        <v>54</v>
      </c>
      <c r="C8" t="s">
        <v>32</v>
      </c>
      <c r="D8" t="s">
        <v>32</v>
      </c>
      <c r="G8" t="s">
        <v>52</v>
      </c>
      <c r="H8">
        <v>10</v>
      </c>
    </row>
    <row r="9" spans="2:8" x14ac:dyDescent="0.25">
      <c r="G9" t="s">
        <v>53</v>
      </c>
      <c r="H9">
        <v>11</v>
      </c>
    </row>
    <row r="10" spans="2:8" x14ac:dyDescent="0.25">
      <c r="G10" t="s">
        <v>54</v>
      </c>
      <c r="H10">
        <v>12</v>
      </c>
    </row>
    <row r="11" spans="2:8" x14ac:dyDescent="0.25">
      <c r="G11" t="s">
        <v>55</v>
      </c>
      <c r="H11">
        <v>13</v>
      </c>
    </row>
  </sheetData>
  <mergeCells count="2">
    <mergeCell ref="B3:D3"/>
    <mergeCell ref="F3:G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3ADDE-979B-45B6-8C2B-2363E506E044}">
  <dimension ref="A1:H26"/>
  <sheetViews>
    <sheetView tabSelected="1" workbookViewId="0">
      <selection activeCell="D6" sqref="D6"/>
    </sheetView>
  </sheetViews>
  <sheetFormatPr baseColWidth="10" defaultRowHeight="15" x14ac:dyDescent="0.25"/>
  <cols>
    <col min="1" max="1" width="41.140625" customWidth="1"/>
    <col min="2" max="2" width="86" customWidth="1"/>
    <col min="3" max="3" width="34" customWidth="1"/>
    <col min="4" max="4" width="42.85546875" customWidth="1"/>
  </cols>
  <sheetData>
    <row r="1" spans="1:8" ht="60" customHeight="1" x14ac:dyDescent="0.25">
      <c r="A1" s="14" t="s">
        <v>75</v>
      </c>
      <c r="D1" s="15" t="s">
        <v>60</v>
      </c>
      <c r="E1" s="13" t="s">
        <v>86</v>
      </c>
      <c r="F1" s="8" t="s">
        <v>69</v>
      </c>
      <c r="G1" s="12" t="s">
        <v>85</v>
      </c>
      <c r="H1" s="6" t="s">
        <v>87</v>
      </c>
    </row>
    <row r="2" spans="1:8" x14ac:dyDescent="0.25">
      <c r="A2" s="5" t="s">
        <v>61</v>
      </c>
      <c r="B2" s="5" t="s">
        <v>62</v>
      </c>
      <c r="C2" s="5" t="s">
        <v>63</v>
      </c>
      <c r="G2" s="9"/>
    </row>
    <row r="3" spans="1:8" x14ac:dyDescent="0.25">
      <c r="A3" s="7" t="s">
        <v>71</v>
      </c>
      <c r="B3" t="s">
        <v>88</v>
      </c>
    </row>
    <row r="4" spans="1:8" x14ac:dyDescent="0.25">
      <c r="A4" s="8" t="s">
        <v>72</v>
      </c>
      <c r="B4" t="s">
        <v>89</v>
      </c>
      <c r="D4" s="9"/>
    </row>
    <row r="5" spans="1:8" ht="14.25" customHeight="1" x14ac:dyDescent="0.25">
      <c r="A5" s="12" t="s">
        <v>73</v>
      </c>
      <c r="C5" s="9"/>
    </row>
    <row r="6" spans="1:8" x14ac:dyDescent="0.25">
      <c r="A6" s="12" t="s">
        <v>74</v>
      </c>
    </row>
    <row r="7" spans="1:8" x14ac:dyDescent="0.25">
      <c r="A7" s="8" t="s">
        <v>34</v>
      </c>
      <c r="B7" s="9" t="s">
        <v>90</v>
      </c>
    </row>
    <row r="8" spans="1:8" x14ac:dyDescent="0.25">
      <c r="A8" s="8" t="s">
        <v>0</v>
      </c>
      <c r="B8" t="s">
        <v>83</v>
      </c>
      <c r="D8" s="9" t="s">
        <v>77</v>
      </c>
    </row>
    <row r="9" spans="1:8" ht="30" x14ac:dyDescent="0.25">
      <c r="A9" s="8" t="s">
        <v>1</v>
      </c>
      <c r="B9" s="9" t="s">
        <v>81</v>
      </c>
      <c r="C9" s="9" t="s">
        <v>82</v>
      </c>
      <c r="D9" t="s">
        <v>78</v>
      </c>
    </row>
    <row r="10" spans="1:8" x14ac:dyDescent="0.25">
      <c r="A10" s="8" t="s">
        <v>18</v>
      </c>
      <c r="B10" t="s">
        <v>66</v>
      </c>
      <c r="D10" t="s">
        <v>76</v>
      </c>
    </row>
    <row r="11" spans="1:8" x14ac:dyDescent="0.25">
      <c r="A11" s="8" t="s">
        <v>2</v>
      </c>
      <c r="B11" t="s">
        <v>70</v>
      </c>
      <c r="D11" s="9" t="s">
        <v>77</v>
      </c>
    </row>
    <row r="12" spans="1:8" x14ac:dyDescent="0.25">
      <c r="A12" s="13" t="s">
        <v>34</v>
      </c>
      <c r="B12" t="s">
        <v>85</v>
      </c>
      <c r="D12" s="9"/>
    </row>
    <row r="13" spans="1:8" x14ac:dyDescent="0.25">
      <c r="A13" s="12" t="s">
        <v>3</v>
      </c>
      <c r="B13" t="s">
        <v>67</v>
      </c>
    </row>
    <row r="14" spans="1:8" x14ac:dyDescent="0.25">
      <c r="A14" s="16" t="s">
        <v>19</v>
      </c>
      <c r="B14" t="s">
        <v>91</v>
      </c>
    </row>
    <row r="15" spans="1:8" x14ac:dyDescent="0.25">
      <c r="A15" s="10" t="s">
        <v>64</v>
      </c>
      <c r="B15" t="s">
        <v>92</v>
      </c>
      <c r="D15" t="s">
        <v>79</v>
      </c>
    </row>
    <row r="16" spans="1:8" x14ac:dyDescent="0.25">
      <c r="A16" s="11" t="s">
        <v>35</v>
      </c>
      <c r="B16" t="s">
        <v>84</v>
      </c>
    </row>
    <row r="17" spans="1:4" x14ac:dyDescent="0.25">
      <c r="A17" s="16" t="s">
        <v>22</v>
      </c>
      <c r="B17" t="s">
        <v>93</v>
      </c>
    </row>
    <row r="18" spans="1:4" x14ac:dyDescent="0.25">
      <c r="A18" s="10" t="s">
        <v>65</v>
      </c>
      <c r="B18" t="s">
        <v>94</v>
      </c>
      <c r="D18" t="s">
        <v>80</v>
      </c>
    </row>
    <row r="19" spans="1:4" x14ac:dyDescent="0.25">
      <c r="A19" s="11" t="s">
        <v>36</v>
      </c>
      <c r="B19" t="s">
        <v>84</v>
      </c>
    </row>
    <row r="20" spans="1:4" x14ac:dyDescent="0.25">
      <c r="A20" s="12" t="s">
        <v>37</v>
      </c>
      <c r="B20" t="s">
        <v>85</v>
      </c>
    </row>
    <row r="21" spans="1:4" x14ac:dyDescent="0.25">
      <c r="A21" s="8" t="s">
        <v>38</v>
      </c>
      <c r="B21" t="s">
        <v>68</v>
      </c>
    </row>
    <row r="22" spans="1:4" x14ac:dyDescent="0.25">
      <c r="A22" s="13" t="s">
        <v>39</v>
      </c>
      <c r="B22" t="s">
        <v>85</v>
      </c>
    </row>
    <row r="26" spans="1:4" x14ac:dyDescent="0.25">
      <c r="B26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Importvorlage</vt:lpstr>
      <vt:lpstr>Zuordnung</vt:lpstr>
      <vt:lpstr>Felderklärungen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Descossy</dc:creator>
  <cp:lastModifiedBy>Jonas Martynski</cp:lastModifiedBy>
  <dcterms:created xsi:type="dcterms:W3CDTF">2015-09-04T11:36:50Z</dcterms:created>
  <dcterms:modified xsi:type="dcterms:W3CDTF">2023-04-27T08:10:25Z</dcterms:modified>
</cp:coreProperties>
</file>